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Default Extension="vml" ContentType="application/vnd.openxmlformats-officedocument.vmlDrawing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comments23.xml" ContentType="application/vnd.openxmlformats-officedocument.spreadsheetml.comments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comments27.xml" ContentType="application/vnd.openxmlformats-officedocument.spreadsheetml.comments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comments29.xml" ContentType="application/vnd.openxmlformats-officedocument.spreadsheetml.comments+xml"/>
  <Override PartName="/xl/worksheets/sheet30.xml" ContentType="application/vnd.openxmlformats-officedocument.spreadsheetml.worksheet+xml"/>
  <Override PartName="/xl/comments30.xml" ContentType="application/vnd.openxmlformats-officedocument.spreadsheetml.comments+xml"/>
  <Override PartName="/xl/worksheets/sheet31.xml" ContentType="application/vnd.openxmlformats-officedocument.spreadsheetml.worksheet+xml"/>
  <Override PartName="/xl/comments31.xml" ContentType="application/vnd.openxmlformats-officedocument.spreadsheetml.comments+xml"/>
  <Override PartName="/xl/worksheets/sheet32.xml" ContentType="application/vnd.openxmlformats-officedocument.spreadsheetml.worksheet+xml"/>
  <Override PartName="/xl/comments32.xml" ContentType="application/vnd.openxmlformats-officedocument.spreadsheetml.comments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" windowWidth="18135" windowHeight="10920" activeTab="0"/>
  </bookViews>
  <sheets>
    <sheet name="封面" sheetId="1" r:id="rId1"/>
    <sheet name="目录" sheetId="2" r:id="rId2"/>
    <sheet name="1" sheetId="3" r:id="rId3"/>
    <sheet name="2" sheetId="4" r:id="rId4"/>
    <sheet name="3" sheetId="5" r:id="rId5"/>
    <sheet name="4" sheetId="6" r:id="rId6"/>
    <sheet name="5" sheetId="7" r:id="rId7"/>
    <sheet name="6" sheetId="8" r:id="rId8"/>
    <sheet name="7" sheetId="9" r:id="rId9"/>
    <sheet name="8" sheetId="10" r:id="rId10"/>
    <sheet name="9" sheetId="11" r:id="rId11"/>
    <sheet name="10" sheetId="12" r:id="rId12"/>
    <sheet name="11" sheetId="13" r:id="rId13"/>
    <sheet name="12" sheetId="14" r:id="rId14"/>
    <sheet name="13" sheetId="15" r:id="rId15"/>
    <sheet name="14" sheetId="16" r:id="rId16"/>
    <sheet name="15" sheetId="17" r:id="rId17"/>
    <sheet name="16" sheetId="18" r:id="rId18"/>
    <sheet name="17" sheetId="19" r:id="rId19"/>
    <sheet name="18" sheetId="20" r:id="rId20"/>
    <sheet name="19" sheetId="21" r:id="rId21"/>
    <sheet name="20" sheetId="22" r:id="rId22"/>
    <sheet name="21" sheetId="23" r:id="rId23"/>
    <sheet name="22" sheetId="24" r:id="rId24"/>
    <sheet name="23" sheetId="25" r:id="rId25"/>
    <sheet name="24" sheetId="26" r:id="rId26"/>
    <sheet name="25" sheetId="27" r:id="rId27"/>
    <sheet name="26" sheetId="28" r:id="rId28"/>
    <sheet name="27" sheetId="29" r:id="rId29"/>
    <sheet name="28" sheetId="30" r:id="rId30"/>
    <sheet name="29" sheetId="31" r:id="rId31"/>
    <sheet name="30" sheetId="32" r:id="rId32"/>
    <sheet name="31" sheetId="33" r:id="rId33"/>
    <sheet name="32" sheetId="34" r:id="rId34"/>
    <sheet name="33" sheetId="35" r:id="rId35"/>
    <sheet name="34" sheetId="36" r:id="rId36"/>
    <sheet name="35" sheetId="37" r:id="rId37"/>
    <sheet name="36" sheetId="38" r:id="rId38"/>
    <sheet name="37" sheetId="39" r:id="rId39"/>
    <sheet name="38" sheetId="40" r:id="rId40"/>
    <sheet name="39" sheetId="41" r:id="rId41"/>
    <sheet name="40" sheetId="42" r:id="rId42"/>
    <sheet name="41" sheetId="43" r:id="rId43"/>
    <sheet name="42" sheetId="44" r:id="rId44"/>
    <sheet name="43" sheetId="45" r:id="rId45"/>
    <sheet name="44" sheetId="46" r:id="rId46"/>
  </sheets>
  <definedNames>
    <definedName name="_xlnm.Print_Titles" localSheetId="20">'19'!$1:$3</definedName>
  </definedNames>
  <calcPr fullCalcOnLoad="1"/>
</workbook>
</file>

<file path=xl/comments13.xml><?xml version="1.0" encoding="utf-8"?>
<comments xmlns="http://schemas.openxmlformats.org/spreadsheetml/2006/main">
  <authors>
    <author>李欢</author>
  </authors>
  <commentList>
    <comment ref="A6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01</t>
        </r>
      </text>
    </comment>
    <comment ref="A11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02</t>
        </r>
      </text>
    </comment>
    <comment ref="A16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03</t>
        </r>
      </text>
    </comment>
    <comment ref="A21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04</t>
        </r>
      </text>
    </comment>
    <comment ref="A27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05</t>
        </r>
      </text>
    </comment>
    <comment ref="A32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06</t>
        </r>
      </text>
    </comment>
    <comment ref="A39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07</t>
        </r>
      </text>
    </comment>
    <comment ref="A41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08</t>
        </r>
      </text>
    </comment>
    <comment ref="A45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09</t>
        </r>
      </text>
    </comment>
    <comment ref="A47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10</t>
        </r>
      </text>
    </comment>
    <comment ref="A50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11</t>
        </r>
      </text>
    </comment>
    <comment ref="A53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13</t>
        </r>
      </text>
    </comment>
    <comment ref="A57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14</t>
        </r>
      </text>
    </comment>
    <comment ref="A59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23</t>
        </r>
      </text>
    </comment>
    <comment ref="A61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
25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修改港澳台侨事务</t>
        </r>
      </text>
    </comment>
    <comment ref="A63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修改港澳台侨事务</t>
        </r>
      </text>
    </comment>
    <comment ref="A64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26</t>
        </r>
        <r>
          <rPr>
            <sz val="9"/>
            <rFont val="宋体"/>
            <family val="0"/>
          </rPr>
          <t>，无</t>
        </r>
        <r>
          <rPr>
            <sz val="9"/>
            <rFont val="Tahoma"/>
            <family val="2"/>
          </rPr>
          <t>27</t>
        </r>
      </text>
    </comment>
    <comment ref="A67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28</t>
        </r>
      </text>
    </comment>
    <comment ref="A70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29</t>
        </r>
        <r>
          <rPr>
            <sz val="9"/>
            <rFont val="宋体"/>
            <family val="0"/>
          </rPr>
          <t>，无</t>
        </r>
        <r>
          <rPr>
            <sz val="9"/>
            <rFont val="Tahoma"/>
            <family val="2"/>
          </rPr>
          <t>30</t>
        </r>
      </text>
    </comment>
    <comment ref="A75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31</t>
        </r>
      </text>
    </comment>
    <comment ref="A78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32</t>
        </r>
      </text>
    </comment>
    <comment ref="A84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33</t>
        </r>
      </text>
    </comment>
    <comment ref="A88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34</t>
        </r>
      </text>
    </comment>
    <comment ref="A94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37</t>
        </r>
      </text>
    </comment>
    <comment ref="A100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38</t>
        </r>
      </text>
    </comment>
    <comment ref="A110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20199</t>
        </r>
      </text>
    </comment>
    <comment ref="A123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将内卫修改为武装警察部队</t>
        </r>
      </text>
    </comment>
    <comment ref="A125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20402</t>
        </r>
      </text>
    </comment>
    <comment ref="A131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20403</t>
        </r>
      </text>
    </comment>
    <comment ref="A136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20405</t>
        </r>
      </text>
    </comment>
    <comment ref="A139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20406</t>
        </r>
      </text>
    </comment>
    <comment ref="A148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20409</t>
        </r>
      </text>
    </comment>
    <comment ref="A151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20410</t>
        </r>
      </text>
    </comment>
    <comment ref="A154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20499</t>
        </r>
      </text>
    </comment>
    <comment ref="A155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20499</t>
        </r>
      </text>
    </comment>
    <comment ref="A156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205</t>
        </r>
      </text>
    </comment>
    <comment ref="A157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20501</t>
        </r>
      </text>
    </comment>
    <comment ref="A162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20502</t>
        </r>
      </text>
    </comment>
    <comment ref="A168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20503</t>
        </r>
      </text>
    </comment>
    <comment ref="A171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20504</t>
        </r>
      </text>
    </comment>
    <comment ref="A173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20505</t>
        </r>
      </text>
    </comment>
    <comment ref="A175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20506</t>
        </r>
      </text>
    </comment>
    <comment ref="A178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20507</t>
        </r>
      </text>
    </comment>
    <comment ref="A180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20508</t>
        </r>
      </text>
    </comment>
    <comment ref="A183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20509</t>
        </r>
      </text>
    </comment>
    <comment ref="A185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20599</t>
        </r>
      </text>
    </comment>
    <comment ref="A186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206
</t>
        </r>
      </text>
    </comment>
    <comment ref="A187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20601</t>
        </r>
      </text>
    </comment>
    <comment ref="A190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20602</t>
        </r>
      </text>
    </comment>
    <comment ref="A192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20603</t>
        </r>
      </text>
    </comment>
    <comment ref="A194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20604</t>
        </r>
      </text>
    </comment>
    <comment ref="A197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20605</t>
        </r>
      </text>
    </comment>
    <comment ref="A199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20606</t>
        </r>
      </text>
    </comment>
    <comment ref="A201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20607</t>
        </r>
      </text>
    </comment>
    <comment ref="A204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20608</t>
        </r>
      </text>
    </comment>
    <comment ref="A206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20609</t>
        </r>
      </text>
    </comment>
    <comment ref="A208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20699</t>
        </r>
      </text>
    </comment>
    <comment ref="A210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207</t>
        </r>
      </text>
    </comment>
    <comment ref="A211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20701</t>
        </r>
      </text>
    </comment>
    <comment ref="A219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20702</t>
        </r>
      </text>
    </comment>
    <comment ref="A222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20703</t>
        </r>
      </text>
    </comment>
    <comment ref="A226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20706</t>
        </r>
      </text>
    </comment>
    <comment ref="A228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20708</t>
        </r>
      </text>
    </comment>
    <comment ref="A231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20799</t>
        </r>
      </text>
    </comment>
    <comment ref="A233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208</t>
        </r>
      </text>
    </comment>
    <comment ref="A234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20801</t>
        </r>
      </text>
    </comment>
    <comment ref="A239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20802</t>
        </r>
      </text>
    </comment>
    <comment ref="A244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20804</t>
        </r>
      </text>
    </comment>
    <comment ref="A246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20805</t>
        </r>
      </text>
    </comment>
    <comment ref="A251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20806</t>
        </r>
      </text>
    </comment>
    <comment ref="A253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20807</t>
        </r>
      </text>
    </comment>
    <comment ref="A255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20808</t>
        </r>
      </text>
    </comment>
    <comment ref="A260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20809</t>
        </r>
      </text>
    </comment>
    <comment ref="A262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20810</t>
        </r>
      </text>
    </comment>
    <comment ref="A267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20811</t>
        </r>
      </text>
    </comment>
    <comment ref="A272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20816</t>
        </r>
      </text>
    </comment>
    <comment ref="A274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20819</t>
        </r>
      </text>
    </comment>
    <comment ref="A277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20820</t>
        </r>
      </text>
    </comment>
    <comment ref="A280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20821</t>
        </r>
      </text>
    </comment>
    <comment ref="A283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20824</t>
        </r>
      </text>
    </comment>
    <comment ref="A307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21002</t>
        </r>
      </text>
    </comment>
    <comment ref="A311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21003</t>
        </r>
      </text>
    </comment>
    <comment ref="A315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21004</t>
        </r>
      </text>
    </comment>
    <comment ref="A322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21006</t>
        </r>
      </text>
    </comment>
    <comment ref="A324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21007</t>
        </r>
      </text>
    </comment>
    <comment ref="A327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21011</t>
        </r>
      </text>
    </comment>
    <comment ref="A329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21012</t>
        </r>
      </text>
    </comment>
    <comment ref="A333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21013</t>
        </r>
      </text>
    </comment>
    <comment ref="A335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21014</t>
        </r>
      </text>
    </comment>
    <comment ref="A338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21015</t>
        </r>
      </text>
    </comment>
    <comment ref="A382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212</t>
        </r>
      </text>
    </comment>
    <comment ref="A383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21201</t>
        </r>
      </text>
    </comment>
    <comment ref="A396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213</t>
        </r>
      </text>
    </comment>
    <comment ref="A397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21301</t>
        </r>
      </text>
    </comment>
    <comment ref="A444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21306</t>
        </r>
      </text>
    </comment>
    <comment ref="A446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21307</t>
        </r>
      </text>
    </comment>
    <comment ref="A451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21308</t>
        </r>
      </text>
    </comment>
    <comment ref="A491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21599</t>
        </r>
      </text>
    </comment>
    <comment ref="A493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216</t>
        </r>
      </text>
    </comment>
    <comment ref="A514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220</t>
        </r>
      </text>
    </comment>
    <comment ref="A524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22002</t>
        </r>
      </text>
    </comment>
    <comment ref="A527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22003</t>
        </r>
      </text>
    </comment>
    <comment ref="A530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22005</t>
        </r>
      </text>
    </comment>
    <comment ref="A535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221</t>
        </r>
      </text>
    </comment>
    <comment ref="A542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22102</t>
        </r>
      </text>
    </comment>
    <comment ref="A544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22103</t>
        </r>
      </text>
    </comment>
    <comment ref="A547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222</t>
        </r>
      </text>
    </comment>
    <comment ref="A548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22201</t>
        </r>
      </text>
    </comment>
    <comment ref="A551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22202</t>
        </r>
      </text>
    </comment>
    <comment ref="A554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22203</t>
        </r>
      </text>
    </comment>
    <comment ref="A556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22204</t>
        </r>
      </text>
    </comment>
    <comment ref="A558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22205</t>
        </r>
      </text>
    </comment>
    <comment ref="A561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22401</t>
        </r>
      </text>
    </comment>
    <comment ref="A564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22402</t>
        </r>
      </text>
    </comment>
    <comment ref="A567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22403</t>
        </r>
      </text>
    </comment>
    <comment ref="A569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22404</t>
        </r>
      </text>
    </comment>
    <comment ref="A572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22405</t>
        </r>
      </text>
    </comment>
    <comment ref="A575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22406</t>
        </r>
      </text>
    </comment>
    <comment ref="A577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22407</t>
        </r>
      </text>
    </comment>
  </commentList>
</comments>
</file>

<file path=xl/comments21.xml><?xml version="1.0" encoding="utf-8"?>
<comments xmlns="http://schemas.openxmlformats.org/spreadsheetml/2006/main">
  <authors>
    <author>lduser1</author>
  </authors>
  <commentList>
    <comment ref="A31" authorId="0">
      <text>
        <r>
          <rPr>
            <b/>
            <sz val="9"/>
            <rFont val="宋体"/>
            <family val="0"/>
          </rPr>
          <t>lduser1:</t>
        </r>
        <r>
          <rPr>
            <sz val="9"/>
            <rFont val="宋体"/>
            <family val="0"/>
          </rPr>
          <t xml:space="preserve">
2012年新增科目</t>
        </r>
      </text>
    </comment>
  </commentList>
</comments>
</file>

<file path=xl/comments23.xml><?xml version="1.0" encoding="utf-8"?>
<comments xmlns="http://schemas.openxmlformats.org/spreadsheetml/2006/main">
  <authors>
    <author>lduser1</author>
  </authors>
  <commentList>
    <comment ref="A31" authorId="0">
      <text>
        <r>
          <rPr>
            <b/>
            <sz val="9"/>
            <rFont val="宋体"/>
            <family val="0"/>
          </rPr>
          <t>lduser1:</t>
        </r>
        <r>
          <rPr>
            <sz val="9"/>
            <rFont val="宋体"/>
            <family val="0"/>
          </rPr>
          <t xml:space="preserve">
2012年新增科目</t>
        </r>
      </text>
    </comment>
  </commentList>
</comments>
</file>

<file path=xl/comments27.xml><?xml version="1.0" encoding="utf-8"?>
<comments xmlns="http://schemas.openxmlformats.org/spreadsheetml/2006/main">
  <authors>
    <author>lduser1</author>
  </authors>
  <commentList>
    <comment ref="A34" authorId="0">
      <text>
        <r>
          <rPr>
            <b/>
            <sz val="9"/>
            <rFont val="宋体"/>
            <family val="0"/>
          </rPr>
          <t>lduser1:</t>
        </r>
        <r>
          <rPr>
            <sz val="9"/>
            <rFont val="宋体"/>
            <family val="0"/>
          </rPr>
          <t xml:space="preserve">
2012年新增科目</t>
        </r>
      </text>
    </comment>
  </commentList>
</comments>
</file>

<file path=xl/comments29.xml><?xml version="1.0" encoding="utf-8"?>
<comments xmlns="http://schemas.openxmlformats.org/spreadsheetml/2006/main">
  <authors>
    <author>lduser1</author>
  </authors>
  <commentList>
    <comment ref="A44" authorId="0">
      <text>
        <r>
          <rPr>
            <b/>
            <sz val="9"/>
            <rFont val="宋体"/>
            <family val="0"/>
          </rPr>
          <t>lduser1:</t>
        </r>
        <r>
          <rPr>
            <sz val="9"/>
            <rFont val="宋体"/>
            <family val="0"/>
          </rPr>
          <t xml:space="preserve">
2012年新增科目</t>
        </r>
      </text>
    </comment>
  </commentList>
</comments>
</file>

<file path=xl/comments30.xml><?xml version="1.0" encoding="utf-8"?>
<comments xmlns="http://schemas.openxmlformats.org/spreadsheetml/2006/main">
  <authors>
    <author>lduser1</author>
  </authors>
  <commentList>
    <comment ref="A44" authorId="0">
      <text>
        <r>
          <rPr>
            <b/>
            <sz val="9"/>
            <rFont val="宋体"/>
            <family val="0"/>
          </rPr>
          <t>lduser1:</t>
        </r>
        <r>
          <rPr>
            <sz val="9"/>
            <rFont val="宋体"/>
            <family val="0"/>
          </rPr>
          <t xml:space="preserve">
2012年新增科目</t>
        </r>
      </text>
    </comment>
  </commentList>
</comments>
</file>

<file path=xl/comments31.xml><?xml version="1.0" encoding="utf-8"?>
<comments xmlns="http://schemas.openxmlformats.org/spreadsheetml/2006/main">
  <authors>
    <author>lduser1</author>
  </authors>
  <commentList>
    <comment ref="A44" authorId="0">
      <text>
        <r>
          <rPr>
            <b/>
            <sz val="9"/>
            <rFont val="宋体"/>
            <family val="0"/>
          </rPr>
          <t>lduser1:</t>
        </r>
        <r>
          <rPr>
            <sz val="9"/>
            <rFont val="宋体"/>
            <family val="0"/>
          </rPr>
          <t xml:space="preserve">
2012年新增科目</t>
        </r>
      </text>
    </comment>
  </commentList>
</comments>
</file>

<file path=xl/comments32.xml><?xml version="1.0" encoding="utf-8"?>
<comments xmlns="http://schemas.openxmlformats.org/spreadsheetml/2006/main">
  <authors>
    <author>lduser1</author>
  </authors>
  <commentList>
    <comment ref="A44" authorId="0">
      <text>
        <r>
          <rPr>
            <b/>
            <sz val="9"/>
            <rFont val="宋体"/>
            <family val="0"/>
          </rPr>
          <t>lduser1:</t>
        </r>
        <r>
          <rPr>
            <sz val="9"/>
            <rFont val="宋体"/>
            <family val="0"/>
          </rPr>
          <t xml:space="preserve">
2012年新增科目</t>
        </r>
      </text>
    </comment>
  </commentList>
</comments>
</file>

<file path=xl/sharedStrings.xml><?xml version="1.0" encoding="utf-8"?>
<sst xmlns="http://schemas.openxmlformats.org/spreadsheetml/2006/main" count="2375" uniqueCount="1304">
  <si>
    <t xml:space="preserve">    增值税</t>
  </si>
  <si>
    <t xml:space="preserve">    营业税</t>
  </si>
  <si>
    <t xml:space="preserve">    企业所得税</t>
  </si>
  <si>
    <t xml:space="preserve">    企业所得税退税</t>
  </si>
  <si>
    <t xml:space="preserve">    个人所得税</t>
  </si>
  <si>
    <t xml:space="preserve">    资源税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</si>
  <si>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</si>
  <si>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</si>
  <si>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</si>
  <si>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</si>
  <si>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</si>
  <si>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车船税</t>
  </si>
  <si>
    <t xml:space="preserve">    耕地占用税</t>
  </si>
  <si>
    <t xml:space="preserve">    契税</t>
  </si>
  <si>
    <t xml:space="preserve">    烟叶税</t>
  </si>
  <si>
    <t xml:space="preserve">    其他税收收入</t>
  </si>
  <si>
    <t xml:space="preserve">    专项收入</t>
  </si>
  <si>
    <t xml:space="preserve">    行政事业性收费收入</t>
  </si>
  <si>
    <t xml:space="preserve">    罚没收入</t>
  </si>
  <si>
    <t xml:space="preserve">    国有资本经营收入</t>
  </si>
  <si>
    <t xml:space="preserve">    国有资源（资产）有偿使用收入</t>
  </si>
  <si>
    <t xml:space="preserve">    其他收入</t>
  </si>
  <si>
    <t>转移性支出</t>
  </si>
  <si>
    <t>全县合计</t>
  </si>
  <si>
    <t>二、外交支出</t>
  </si>
  <si>
    <t>三、国防支出</t>
  </si>
  <si>
    <t>四、公共安全支出</t>
  </si>
  <si>
    <t>五、教育支出</t>
  </si>
  <si>
    <t>六、科学技术支出</t>
  </si>
  <si>
    <t>七、文化体育与传媒支出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</si>
  <si>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</si>
  <si>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</si>
  <si>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</si>
  <si>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</si>
  <si>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</si>
  <si>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</si>
  <si>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</si>
  <si>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</si>
  <si>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十九、住房保障支出</t>
  </si>
  <si>
    <t>二十、粮油物资储备支出</t>
  </si>
  <si>
    <t>二十一、预备费</t>
  </si>
  <si>
    <t>二十二、国债还本付息支出</t>
  </si>
  <si>
    <t>单位：万元</t>
  </si>
  <si>
    <t>项目</t>
  </si>
  <si>
    <t>一、一般公共服务支出</t>
  </si>
  <si>
    <t>八、社会保障和就业支出</t>
  </si>
  <si>
    <t>其中：县级</t>
  </si>
  <si>
    <t>备  注</t>
  </si>
  <si>
    <t>支出合计</t>
  </si>
  <si>
    <t>一、农网还贷资金收入</t>
  </si>
  <si>
    <t>　</t>
  </si>
  <si>
    <t xml:space="preserve">    大中型水库移民后期扶持基金支出</t>
  </si>
  <si>
    <t xml:space="preserve">    三峡水库库区基金支出</t>
  </si>
  <si>
    <t xml:space="preserve">    铁路建设基金支出</t>
  </si>
  <si>
    <t xml:space="preserve">    船舶油污损害赔偿基金支出</t>
  </si>
  <si>
    <t xml:space="preserve">    民航发展基金支出</t>
  </si>
  <si>
    <t xml:space="preserve">    农网还贷资金支出</t>
  </si>
  <si>
    <t xml:space="preserve">    旅游发展基金支出</t>
  </si>
  <si>
    <t>预算数比上年±%</t>
  </si>
  <si>
    <t>收入合计</t>
  </si>
  <si>
    <t>收入总计</t>
  </si>
  <si>
    <t>单位：万元</t>
  </si>
  <si>
    <t>项    目</t>
  </si>
  <si>
    <t xml:space="preserve">执行数比上年±% </t>
  </si>
  <si>
    <t>执行数占预算%</t>
  </si>
  <si>
    <t>佛坪县财政局</t>
  </si>
  <si>
    <t>二、海南省高等级公路车辆通行附加费收入</t>
  </si>
  <si>
    <t>三、港口建设费收入</t>
  </si>
  <si>
    <t>一、文化体育与传媒支出</t>
  </si>
  <si>
    <t>二、社会保障和就业支出</t>
  </si>
  <si>
    <t xml:space="preserve">    小型水库移民扶助基金及对应专项债务收入安排的支出</t>
  </si>
  <si>
    <t>三、节能环保支出</t>
  </si>
  <si>
    <t xml:space="preserve">    可再生能源电价附加收入安排的支出</t>
  </si>
  <si>
    <t xml:space="preserve">    废弃电器电子产品处理基金支出</t>
  </si>
  <si>
    <t>四、城乡社区支出</t>
  </si>
  <si>
    <t xml:space="preserve">    国有土地使用权出让收入及对应专项债务收入安排的支出</t>
  </si>
  <si>
    <t xml:space="preserve">    城市公用事业附加及对应专项债务收入安排的支出</t>
  </si>
  <si>
    <t xml:space="preserve">    国有土地收益基金及对应专项债务收入安排的支出</t>
  </si>
  <si>
    <t xml:space="preserve">    农业土地开发资金及对应专项债务收入安排的支出</t>
  </si>
  <si>
    <t xml:space="preserve">    新增建设用地有偿使用费及对应专项债务收入安排的支出</t>
  </si>
  <si>
    <t xml:space="preserve">    污水处理费收入及对应专项债务收入安排的支出</t>
  </si>
  <si>
    <t>五、农林水支出</t>
  </si>
  <si>
    <t xml:space="preserve">    新菜地开发建设基金及对应专项债务收入安排的支出</t>
  </si>
  <si>
    <t xml:space="preserve">    大中型水库库区基金及对应债务专著收入安排的支出</t>
  </si>
  <si>
    <t xml:space="preserve">    国家重大水利工程建设基金及对应专项债务收入安排的支出</t>
  </si>
  <si>
    <t>六、交通运输支出</t>
  </si>
  <si>
    <t xml:space="preserve">    铁路运输</t>
  </si>
  <si>
    <t xml:space="preserve">    海南省高等级公路车辆通行附加费及对应专项债务收入安排的支出</t>
  </si>
  <si>
    <t xml:space="preserve">    车辆通行费及对应专项债务收入安排的支出</t>
  </si>
  <si>
    <t xml:space="preserve">    港口建设费及对应债务收入安排的支出</t>
  </si>
  <si>
    <t>七、资源勘探信息等支出</t>
  </si>
  <si>
    <t xml:space="preserve">    散装水泥专项资金及对应专项债务收入安排的支出</t>
  </si>
  <si>
    <t xml:space="preserve">    新型墙体材料专项基金及对应专项债务收入安排的支出</t>
  </si>
  <si>
    <t>八、商业服务业等支出</t>
  </si>
  <si>
    <t>九、其他支出</t>
  </si>
  <si>
    <t xml:space="preserve">    其他政府性基金及对应专项债务收入安排的支出</t>
  </si>
  <si>
    <t xml:space="preserve">    彩票发行销售机构业务费安排的支出</t>
  </si>
  <si>
    <t xml:space="preserve">    彩票公益金及对应专项债务收入安排的支出</t>
  </si>
  <si>
    <t>十、债务付息支出</t>
  </si>
  <si>
    <t>十一、债务发行费用支出</t>
  </si>
  <si>
    <t xml:space="preserve">  政府性基金转移支付</t>
  </si>
  <si>
    <t xml:space="preserve">    政府性基金补助支出</t>
  </si>
  <si>
    <t xml:space="preserve">    政府性基金上解支出</t>
  </si>
  <si>
    <t xml:space="preserve"> 调出资金</t>
  </si>
  <si>
    <t xml:space="preserve"> 年终结余</t>
  </si>
  <si>
    <t>地方政府专项债务还本支出</t>
  </si>
  <si>
    <t>转移性收入</t>
  </si>
  <si>
    <t xml:space="preserve">  政府性基金转移收入</t>
  </si>
  <si>
    <t xml:space="preserve">    政府性基金补助收入</t>
  </si>
  <si>
    <t xml:space="preserve">    政府性基金上解收入</t>
  </si>
  <si>
    <t xml:space="preserve">  上年结余收入</t>
  </si>
  <si>
    <t xml:space="preserve">  调入资金</t>
  </si>
  <si>
    <t xml:space="preserve">    其中：地方政府性基金调入专项收入</t>
  </si>
  <si>
    <t xml:space="preserve">  地方政府专项债务收入</t>
  </si>
  <si>
    <t xml:space="preserve">  地方政府专项债券转贷收入</t>
  </si>
  <si>
    <t xml:space="preserve">    捐赠收入</t>
  </si>
  <si>
    <t xml:space="preserve">    政府住房基金收入</t>
  </si>
  <si>
    <t>支出合计</t>
  </si>
  <si>
    <t>支出总计</t>
  </si>
  <si>
    <t>预算数</t>
  </si>
  <si>
    <t>项目</t>
  </si>
  <si>
    <t xml:space="preserve">预算数相比上年±% </t>
  </si>
  <si>
    <t>执行数占预算%</t>
  </si>
  <si>
    <t>执行数占预算数%</t>
  </si>
  <si>
    <t>二十三、债务发行费支出</t>
  </si>
  <si>
    <t>二十四、其他支出</t>
  </si>
  <si>
    <t>一、利润收入</t>
  </si>
  <si>
    <t>二、股利、股息收入</t>
  </si>
  <si>
    <t>三、产权转让收入</t>
  </si>
  <si>
    <t>四、清算收入</t>
  </si>
  <si>
    <t>五、国有资本经营预算转移支付收入</t>
  </si>
  <si>
    <t>六、其他国有资本经营预算收入</t>
  </si>
  <si>
    <t>本年支出合计</t>
  </si>
  <si>
    <t xml:space="preserve">    烟草企业利润收入</t>
  </si>
  <si>
    <t xml:space="preserve">    石油石化企业利润收入</t>
  </si>
  <si>
    <t xml:space="preserve">    其他国有资本经营预算企业利润收入</t>
  </si>
  <si>
    <t xml:space="preserve">    国有资本经营预算转移支付收入</t>
  </si>
  <si>
    <t xml:space="preserve">一、国有资本经营预算支出 </t>
  </si>
  <si>
    <t xml:space="preserve">    解决历史遗留问题及改革成本支出</t>
  </si>
  <si>
    <t xml:space="preserve">       厂办大集体改革支出</t>
  </si>
  <si>
    <t xml:space="preserve">       “三供一业”移交补助支出</t>
  </si>
  <si>
    <t xml:space="preserve">       国有企业办职教幼教补助支出</t>
  </si>
  <si>
    <t xml:space="preserve">       其他解决历史遗留问题及改革成本支出</t>
  </si>
  <si>
    <t xml:space="preserve">    国有企业资本金注入</t>
  </si>
  <si>
    <t xml:space="preserve">       国有经济结构调整支出   </t>
  </si>
  <si>
    <t xml:space="preserve">       公益性设施投资支出</t>
  </si>
  <si>
    <t xml:space="preserve">       前瞻性战略性产业发展支出</t>
  </si>
  <si>
    <t xml:space="preserve">       其他国有企业资本金注入</t>
  </si>
  <si>
    <t xml:space="preserve">    国有企业政策性补贴</t>
  </si>
  <si>
    <t xml:space="preserve">       国有企业政策性补贴</t>
  </si>
  <si>
    <t xml:space="preserve">    金融国有资本经营预算支出</t>
  </si>
  <si>
    <t xml:space="preserve">       资本性支出</t>
  </si>
  <si>
    <t xml:space="preserve">       改革性支出</t>
  </si>
  <si>
    <t xml:space="preserve">       其他金融国有资本经营预算支出</t>
  </si>
  <si>
    <t xml:space="preserve">    其他国有资本经营预算支出</t>
  </si>
  <si>
    <t xml:space="preserve">       其他国有资本经营预算支出</t>
  </si>
  <si>
    <t>二、转移性支出</t>
  </si>
  <si>
    <t xml:space="preserve">     国有资本经营预算转移支付支出</t>
  </si>
  <si>
    <t xml:space="preserve">       国有资本经营预算转移支付支出</t>
  </si>
  <si>
    <t xml:space="preserve">     调出资金</t>
  </si>
  <si>
    <t xml:space="preserve">          国有控股公司股利、股息收入</t>
  </si>
  <si>
    <t xml:space="preserve">          国有参股公司股利、股息收入</t>
  </si>
  <si>
    <t xml:space="preserve">          其他国有资本经营预算企业股利、股息收入</t>
  </si>
  <si>
    <t xml:space="preserve">          国有股权、股份转让收入</t>
  </si>
  <si>
    <t xml:space="preserve">          国有独资企业产权转让收入</t>
  </si>
  <si>
    <t xml:space="preserve">          其他国有资本经营预算企业产权转让收入</t>
  </si>
  <si>
    <t xml:space="preserve">         国有股权、股份清算收入</t>
  </si>
  <si>
    <t xml:space="preserve">         国有独资企业清算收入</t>
  </si>
  <si>
    <t xml:space="preserve">         其他国有资本经营预算企业清算收入</t>
  </si>
  <si>
    <t xml:space="preserve">       国有资本经营预算调出资金</t>
  </si>
  <si>
    <t xml:space="preserve">        其他支出</t>
  </si>
  <si>
    <t>支出合计</t>
  </si>
  <si>
    <t>项目</t>
  </si>
  <si>
    <t>单位：万元</t>
  </si>
  <si>
    <t>一、利润收入</t>
  </si>
  <si>
    <t>二、股利、股息收入</t>
  </si>
  <si>
    <t>三、产权转让收入</t>
  </si>
  <si>
    <t>四、其他国有资本经营预算收入</t>
  </si>
  <si>
    <t>收入合计</t>
  </si>
  <si>
    <t>转移性收入</t>
  </si>
  <si>
    <t xml:space="preserve">  上级补助收入</t>
  </si>
  <si>
    <t xml:space="preserve">  上年结转</t>
  </si>
  <si>
    <t>收入总计</t>
  </si>
  <si>
    <t>执行数占预算%</t>
  </si>
  <si>
    <t>支出合计</t>
  </si>
  <si>
    <t>支出总计</t>
  </si>
  <si>
    <t>执行数</t>
  </si>
  <si>
    <t>一、企业职工基本养老保险基金收入</t>
  </si>
  <si>
    <t>二、城乡居民基本养老保险基金收入</t>
  </si>
  <si>
    <t>三、机关事业单位养老保险基金收入</t>
  </si>
  <si>
    <t>四、城镇职工基本医疗保险基金收入</t>
  </si>
  <si>
    <t>五、城乡居民医疗保险基金收入</t>
  </si>
  <si>
    <t>六、城镇居民基本医疗保险基金收入</t>
  </si>
  <si>
    <t>七、新型农村合作医疗基金收入</t>
  </si>
  <si>
    <t>八、失业保险基金收入</t>
  </si>
  <si>
    <t>九、工伤保险基金收入</t>
  </si>
  <si>
    <t>十、生育保险基金收入</t>
  </si>
  <si>
    <t>上年结余</t>
  </si>
  <si>
    <t>一、企业职工基本养老保险基金支出</t>
  </si>
  <si>
    <t>二、城乡居民基本养老保险基金支出</t>
  </si>
  <si>
    <t>三、机关事业单位养老保险基金支出</t>
  </si>
  <si>
    <t>四、城镇职工基本医疗保险基金支出</t>
  </si>
  <si>
    <t>五、城乡居民医疗保险基金支出</t>
  </si>
  <si>
    <t>六、城镇居民基本医疗保险基金支出</t>
  </si>
  <si>
    <t>七、新型农村合作医疗基金支出</t>
  </si>
  <si>
    <t>八、失业保险基金支出</t>
  </si>
  <si>
    <t>九、工伤保险基金支出</t>
  </si>
  <si>
    <t>十、生育保险基金支出</t>
  </si>
  <si>
    <t>年终滚存结余</t>
  </si>
  <si>
    <t>项目</t>
  </si>
  <si>
    <t>执行数比上年±%</t>
  </si>
  <si>
    <t>一、地方收入</t>
  </si>
  <si>
    <t>1.税收收入</t>
  </si>
  <si>
    <t>2.非税收入</t>
  </si>
  <si>
    <t>二、上划中省收入</t>
  </si>
  <si>
    <t xml:space="preserve">    1.上划中央税收收入</t>
  </si>
  <si>
    <t xml:space="preserve">    2.上划省市税收收入</t>
  </si>
  <si>
    <t>合          计</t>
  </si>
  <si>
    <t>表一</t>
  </si>
  <si>
    <t>表二</t>
  </si>
  <si>
    <t>预算数比上年±%</t>
  </si>
  <si>
    <t xml:space="preserve">    环境保护税</t>
  </si>
  <si>
    <t>地方财政收入合计</t>
  </si>
  <si>
    <t>单位：万元</t>
  </si>
  <si>
    <t>项目</t>
  </si>
  <si>
    <t>比上年±%</t>
  </si>
  <si>
    <t>支出合计</t>
  </si>
  <si>
    <t>支出总计</t>
  </si>
  <si>
    <t>预算数</t>
  </si>
  <si>
    <t>一、解决历史遗留问题及改革成本支出</t>
  </si>
  <si>
    <t>二、国有企业资本金注入</t>
  </si>
  <si>
    <t>三、国有企业政策性补贴</t>
  </si>
  <si>
    <t>四、其他国有资本经营预算支出</t>
  </si>
  <si>
    <t>转移性支出</t>
  </si>
  <si>
    <t xml:space="preserve">  国有资本经营预算调出资金</t>
  </si>
  <si>
    <t xml:space="preserve">  结转下年支出</t>
  </si>
  <si>
    <t>收入项目</t>
  </si>
  <si>
    <t>本年收入合计</t>
  </si>
  <si>
    <t xml:space="preserve">  补助收入</t>
  </si>
  <si>
    <t>本年收入总计</t>
  </si>
  <si>
    <t>支出项目</t>
  </si>
  <si>
    <t>单位：万元</t>
  </si>
  <si>
    <t>单位:万元</t>
  </si>
  <si>
    <t xml:space="preserve">   其中:保险费收入</t>
  </si>
  <si>
    <t xml:space="preserve">        利息收入</t>
  </si>
  <si>
    <t xml:space="preserve">        财政补贴收入</t>
  </si>
  <si>
    <t xml:space="preserve">        委托投资收益</t>
  </si>
  <si>
    <t xml:space="preserve">        其他收入</t>
  </si>
  <si>
    <t xml:space="preserve">        转移收入</t>
  </si>
  <si>
    <t xml:space="preserve">   其中:社会保险待遇支出</t>
  </si>
  <si>
    <t xml:space="preserve">        转移支出</t>
  </si>
  <si>
    <t>项目</t>
  </si>
  <si>
    <t>执行数占预算%</t>
  </si>
  <si>
    <t>比上年±%</t>
  </si>
  <si>
    <t>收入合计</t>
  </si>
  <si>
    <t xml:space="preserve">  政府性基金转移收入</t>
  </si>
  <si>
    <t xml:space="preserve">    政府性基金补助收入</t>
  </si>
  <si>
    <t xml:space="preserve">    政府性基金上解收入</t>
  </si>
  <si>
    <t xml:space="preserve">  上年结余收入</t>
  </si>
  <si>
    <t xml:space="preserve">  调入资金</t>
  </si>
  <si>
    <t xml:space="preserve">    其中：地方政府性基金调入专项收入</t>
  </si>
  <si>
    <t xml:space="preserve">  地方政府专项债务收入</t>
  </si>
  <si>
    <t xml:space="preserve">  地方政府专项债券转贷收入</t>
  </si>
  <si>
    <t>收入总计</t>
  </si>
  <si>
    <t xml:space="preserve">     城市基础设施配套费及对应专项债务收入安排的支出</t>
  </si>
  <si>
    <t>七、文化旅游体育与传媒支出</t>
  </si>
  <si>
    <t>九、卫生健康支出</t>
  </si>
  <si>
    <t>十八、自然资源海洋气象等支出</t>
  </si>
  <si>
    <t>二十二、预备费</t>
  </si>
  <si>
    <t>二十三、债务付息支出</t>
  </si>
  <si>
    <t>二十四、债务发行费支出</t>
  </si>
  <si>
    <t>二十五、其他支出</t>
  </si>
  <si>
    <t>一、农网还贷资金收入</t>
  </si>
  <si>
    <t>表九</t>
  </si>
  <si>
    <t>表十</t>
  </si>
  <si>
    <t>佛坪县2019年预算执行情况和</t>
  </si>
  <si>
    <t>2020年预算（草案）</t>
  </si>
  <si>
    <t>2019年全县一般公共预算收入执行情况表</t>
  </si>
  <si>
    <t>2018年决算数</t>
  </si>
  <si>
    <t>2019年预算数</t>
  </si>
  <si>
    <t>2019年执行数</t>
  </si>
  <si>
    <t xml:space="preserve">    政府住房基金收入</t>
  </si>
  <si>
    <t>2019年预算调整数</t>
  </si>
  <si>
    <t>执行数占调整预算数%</t>
  </si>
  <si>
    <t>2019年全县一般公共财政预算支出执行情况表</t>
  </si>
  <si>
    <t>2018年决算数</t>
  </si>
  <si>
    <t>2019年预算数</t>
  </si>
  <si>
    <t>二十一、灾害防治及应急管理支出</t>
  </si>
  <si>
    <t>2019年执行数</t>
  </si>
  <si>
    <t>二十、灾害防治及应急管理支出</t>
  </si>
  <si>
    <r>
      <t>2019</t>
    </r>
    <r>
      <rPr>
        <sz val="20"/>
        <color indexed="8"/>
        <rFont val="方正小标宋简体"/>
        <family val="0"/>
      </rPr>
      <t>年全县政府性基金收入执行情况表</t>
    </r>
  </si>
  <si>
    <t>2019年预算数</t>
  </si>
  <si>
    <t>2019年全县政府性基金支出执行情况表</t>
  </si>
  <si>
    <r>
      <t>2018</t>
    </r>
    <r>
      <rPr>
        <b/>
        <sz val="11"/>
        <rFont val="宋体"/>
        <family val="0"/>
      </rPr>
      <t>年决算数</t>
    </r>
  </si>
  <si>
    <r>
      <t>2019</t>
    </r>
    <r>
      <rPr>
        <b/>
        <sz val="11"/>
        <rFont val="宋体"/>
        <family val="0"/>
      </rPr>
      <t>年预算数</t>
    </r>
  </si>
  <si>
    <r>
      <t>2019</t>
    </r>
    <r>
      <rPr>
        <b/>
        <sz val="11"/>
        <rFont val="宋体"/>
        <family val="0"/>
      </rPr>
      <t>年执行数</t>
    </r>
  </si>
  <si>
    <t>2019年全县国有资本经营预算收入执行情况表</t>
  </si>
  <si>
    <r>
      <t>2</t>
    </r>
    <r>
      <rPr>
        <sz val="11"/>
        <color indexed="8"/>
        <rFont val="宋体"/>
        <family val="0"/>
      </rPr>
      <t>01</t>
    </r>
    <r>
      <rPr>
        <sz val="11"/>
        <color indexed="8"/>
        <rFont val="宋体"/>
        <family val="0"/>
      </rPr>
      <t>9</t>
    </r>
    <r>
      <rPr>
        <sz val="11"/>
        <color indexed="8"/>
        <rFont val="宋体"/>
        <family val="0"/>
      </rPr>
      <t>年预算数</t>
    </r>
  </si>
  <si>
    <r>
      <t>2</t>
    </r>
    <r>
      <rPr>
        <sz val="11"/>
        <color indexed="8"/>
        <rFont val="宋体"/>
        <family val="0"/>
      </rPr>
      <t>01</t>
    </r>
    <r>
      <rPr>
        <sz val="11"/>
        <color indexed="8"/>
        <rFont val="宋体"/>
        <family val="0"/>
      </rPr>
      <t>9</t>
    </r>
    <r>
      <rPr>
        <sz val="11"/>
        <color indexed="8"/>
        <rFont val="宋体"/>
        <family val="0"/>
      </rPr>
      <t>年执行数</t>
    </r>
  </si>
  <si>
    <t>2019年全县国有资本经营支出执行情况表</t>
  </si>
  <si>
    <r>
      <t>2019</t>
    </r>
    <r>
      <rPr>
        <sz val="12"/>
        <color indexed="8"/>
        <rFont val="宋体"/>
        <family val="0"/>
      </rPr>
      <t>年预算数</t>
    </r>
  </si>
  <si>
    <r>
      <t>2019</t>
    </r>
    <r>
      <rPr>
        <sz val="12"/>
        <color indexed="8"/>
        <rFont val="宋体"/>
        <family val="0"/>
      </rPr>
      <t>年执行数</t>
    </r>
  </si>
  <si>
    <t>2019年全县社会保险基金收入预算执行情况表</t>
  </si>
  <si>
    <t>2020年全县一般公共预算收入预算表</t>
  </si>
  <si>
    <r>
      <t>2019</t>
    </r>
    <r>
      <rPr>
        <b/>
        <sz val="12"/>
        <rFont val="宋体"/>
        <family val="0"/>
      </rPr>
      <t>年预算数</t>
    </r>
  </si>
  <si>
    <r>
      <t>2020</t>
    </r>
    <r>
      <rPr>
        <b/>
        <sz val="12"/>
        <rFont val="宋体"/>
        <family val="0"/>
      </rPr>
      <t>年预算数</t>
    </r>
  </si>
  <si>
    <t>2020年全县一般公共预算支出预算表</t>
  </si>
  <si>
    <t>2019年全县社会保险基金支出预算执行情况表</t>
  </si>
  <si>
    <t>2020年全县社会保险基金收入预算情况表</t>
  </si>
  <si>
    <r>
      <t>201</t>
    </r>
    <r>
      <rPr>
        <sz val="12"/>
        <color indexed="8"/>
        <rFont val="宋体"/>
        <family val="0"/>
      </rPr>
      <t>9</t>
    </r>
    <r>
      <rPr>
        <sz val="12"/>
        <color indexed="8"/>
        <rFont val="宋体"/>
        <family val="0"/>
      </rPr>
      <t>年执行数</t>
    </r>
  </si>
  <si>
    <r>
      <t>20</t>
    </r>
    <r>
      <rPr>
        <sz val="12"/>
        <color indexed="8"/>
        <rFont val="宋体"/>
        <family val="0"/>
      </rPr>
      <t>20</t>
    </r>
    <r>
      <rPr>
        <sz val="12"/>
        <color indexed="8"/>
        <rFont val="宋体"/>
        <family val="0"/>
      </rPr>
      <t>年预算数</t>
    </r>
  </si>
  <si>
    <r>
      <t>20</t>
    </r>
    <r>
      <rPr>
        <sz val="12"/>
        <color indexed="8"/>
        <rFont val="宋体"/>
        <family val="0"/>
      </rPr>
      <t>20</t>
    </r>
    <r>
      <rPr>
        <sz val="12"/>
        <color indexed="8"/>
        <rFont val="宋体"/>
        <family val="0"/>
      </rPr>
      <t>年预算比上年±%</t>
    </r>
  </si>
  <si>
    <t>2020年全县社会保险基金支出预算情况表</t>
  </si>
  <si>
    <t>2020年全县政府性基金收入预算表</t>
  </si>
  <si>
    <r>
      <t>2019</t>
    </r>
    <r>
      <rPr>
        <b/>
        <sz val="12"/>
        <rFont val="宋体"/>
        <family val="0"/>
      </rPr>
      <t>年执行数</t>
    </r>
  </si>
  <si>
    <t>2020年全县政府性基金支出预算表</t>
  </si>
  <si>
    <r>
      <t>2020</t>
    </r>
    <r>
      <rPr>
        <b/>
        <sz val="11"/>
        <rFont val="宋体"/>
        <family val="0"/>
      </rPr>
      <t>年预算数</t>
    </r>
  </si>
  <si>
    <r>
      <t>2020</t>
    </r>
    <r>
      <rPr>
        <b/>
        <sz val="11"/>
        <rFont val="宋体"/>
        <family val="0"/>
      </rPr>
      <t>年比上年±%</t>
    </r>
  </si>
  <si>
    <r>
      <t>2020</t>
    </r>
    <r>
      <rPr>
        <sz val="20"/>
        <rFont val="方正小标宋简体"/>
        <family val="0"/>
      </rPr>
      <t>年全县国有资本经营收入预算表</t>
    </r>
  </si>
  <si>
    <r>
      <t>2019</t>
    </r>
    <r>
      <rPr>
        <sz val="11"/>
        <rFont val="宋体"/>
        <family val="0"/>
      </rPr>
      <t>年执行数</t>
    </r>
  </si>
  <si>
    <r>
      <t>2020</t>
    </r>
    <r>
      <rPr>
        <sz val="11"/>
        <rFont val="宋体"/>
        <family val="0"/>
      </rPr>
      <t>年预算数</t>
    </r>
  </si>
  <si>
    <t>2020年全县国有资本经营支出预算表</t>
  </si>
  <si>
    <r>
      <t>2020</t>
    </r>
    <r>
      <rPr>
        <sz val="12"/>
        <rFont val="宋体"/>
        <family val="0"/>
      </rPr>
      <t>年预算数</t>
    </r>
  </si>
  <si>
    <r>
      <t>2020</t>
    </r>
    <r>
      <rPr>
        <sz val="12"/>
        <color indexed="8"/>
        <rFont val="宋体"/>
        <family val="0"/>
      </rPr>
      <t>年预算数较上年±%</t>
    </r>
  </si>
  <si>
    <t>2020年预算数较上年±%</t>
  </si>
  <si>
    <r>
      <t>2019</t>
    </r>
    <r>
      <rPr>
        <sz val="12"/>
        <rFont val="宋体"/>
        <family val="0"/>
      </rPr>
      <t>年预算数</t>
    </r>
  </si>
  <si>
    <t>表十一</t>
  </si>
  <si>
    <t>一、一般公共服务</t>
  </si>
  <si>
    <t xml:space="preserve">    人大事务</t>
  </si>
  <si>
    <t xml:space="preserve">      行政运行</t>
  </si>
  <si>
    <t xml:space="preserve">      机关服务</t>
  </si>
  <si>
    <t xml:space="preserve">      其他人大事务支出</t>
  </si>
  <si>
    <t xml:space="preserve">    政协事务</t>
  </si>
  <si>
    <t xml:space="preserve">      行政运行</t>
  </si>
  <si>
    <t xml:space="preserve">      其他政协事务支出</t>
  </si>
  <si>
    <t xml:space="preserve">    政府办公厅(室)及相关机构事务</t>
  </si>
  <si>
    <t xml:space="preserve">      一般行政管理事务</t>
  </si>
  <si>
    <t xml:space="preserve">      其他政府办公厅（室）及相关机构事务支出</t>
  </si>
  <si>
    <t xml:space="preserve">    发展与改革事务</t>
  </si>
  <si>
    <t xml:space="preserve">      物价管理</t>
  </si>
  <si>
    <t xml:space="preserve">      其他发展与改革事务支出</t>
  </si>
  <si>
    <t xml:space="preserve">    统计信息事务</t>
  </si>
  <si>
    <t xml:space="preserve">      专项普查活动</t>
  </si>
  <si>
    <t xml:space="preserve">      统计抽样调查</t>
  </si>
  <si>
    <t xml:space="preserve">      其他统计信息事务支出</t>
  </si>
  <si>
    <t xml:space="preserve">    财政事务</t>
  </si>
  <si>
    <t xml:space="preserve">      财政监察</t>
  </si>
  <si>
    <t xml:space="preserve">      信息化建设</t>
  </si>
  <si>
    <t xml:space="preserve">      事业运行</t>
  </si>
  <si>
    <t xml:space="preserve">      其他财政事务支出</t>
  </si>
  <si>
    <t xml:space="preserve">    税收事务</t>
  </si>
  <si>
    <t xml:space="preserve">      其他税收事务支出</t>
  </si>
  <si>
    <t xml:space="preserve">    审计事务</t>
  </si>
  <si>
    <t xml:space="preserve">      审计业务</t>
  </si>
  <si>
    <t xml:space="preserve">      其他审计事务支出</t>
  </si>
  <si>
    <t xml:space="preserve">    海关事务</t>
  </si>
  <si>
    <t xml:space="preserve">      其他海关事务支出</t>
  </si>
  <si>
    <t xml:space="preserve">    人力资源事务</t>
  </si>
  <si>
    <t xml:space="preserve">      其他人力资源事务支出</t>
  </si>
  <si>
    <t xml:space="preserve">    纪检监察事务</t>
  </si>
  <si>
    <t xml:space="preserve">      其他纪检监察事务支出</t>
  </si>
  <si>
    <t xml:space="preserve">    商贸事务</t>
  </si>
  <si>
    <t xml:space="preserve">      招商引资</t>
  </si>
  <si>
    <t xml:space="preserve">      其他商贸事务支出</t>
  </si>
  <si>
    <t xml:space="preserve">    知识产权事务</t>
  </si>
  <si>
    <t xml:space="preserve">      其他知识产权事务支出</t>
  </si>
  <si>
    <t xml:space="preserve">    民族事务</t>
  </si>
  <si>
    <t xml:space="preserve">      其他民族事务支出</t>
  </si>
  <si>
    <t xml:space="preserve">    港澳台事务</t>
  </si>
  <si>
    <t xml:space="preserve">      其他港澳台事务支出</t>
  </si>
  <si>
    <t xml:space="preserve">    档案事务</t>
  </si>
  <si>
    <t xml:space="preserve">      档案馆</t>
  </si>
  <si>
    <t xml:space="preserve">      其他档案事务支出</t>
  </si>
  <si>
    <t xml:space="preserve">    民主党派及工商联事务</t>
  </si>
  <si>
    <t xml:space="preserve">      其他民主党派及工商联事务支出</t>
  </si>
  <si>
    <t xml:space="preserve">    群众团体事务</t>
  </si>
  <si>
    <t xml:space="preserve">      工会服务</t>
  </si>
  <si>
    <t xml:space="preserve">      其他群众团体事务支出</t>
  </si>
  <si>
    <t xml:space="preserve">    党委办公厅（室）及相关机构事务</t>
  </si>
  <si>
    <t xml:space="preserve">      其他党委办公厅（室）及相关机构事务支出</t>
  </si>
  <si>
    <t xml:space="preserve">    组织事务</t>
  </si>
  <si>
    <t xml:space="preserve">      公务员事务</t>
  </si>
  <si>
    <t xml:space="preserve">      事业运行</t>
  </si>
  <si>
    <t xml:space="preserve">      其他组织事务支出</t>
  </si>
  <si>
    <t xml:space="preserve">    宣传事务</t>
  </si>
  <si>
    <t xml:space="preserve">      其他宣传事务支出</t>
  </si>
  <si>
    <t xml:space="preserve">    统战事务</t>
  </si>
  <si>
    <t xml:space="preserve">      宗教事务</t>
  </si>
  <si>
    <t xml:space="preserve">      华侨事务</t>
  </si>
  <si>
    <t xml:space="preserve">      其他统战事务支出</t>
  </si>
  <si>
    <t xml:space="preserve">    网信事务</t>
  </si>
  <si>
    <t xml:space="preserve">      一般行政管理事务</t>
  </si>
  <si>
    <t xml:space="preserve">      机关服务</t>
  </si>
  <si>
    <t xml:space="preserve">      其他网信事务支出</t>
  </si>
  <si>
    <t xml:space="preserve">    市场监督管理事务</t>
  </si>
  <si>
    <t xml:space="preserve">      市场监督管理专项</t>
  </si>
  <si>
    <t xml:space="preserve">      市场监督执法</t>
  </si>
  <si>
    <t xml:space="preserve">      药品事务</t>
  </si>
  <si>
    <t xml:space="preserve">      医疗器械事务</t>
  </si>
  <si>
    <t xml:space="preserve">      其他市场监督管理事务</t>
  </si>
  <si>
    <t xml:space="preserve">    其他一般公共服务支出</t>
  </si>
  <si>
    <t xml:space="preserve">      国家赔偿费用支出</t>
  </si>
  <si>
    <t xml:space="preserve">      其他一般公共服务支出</t>
  </si>
  <si>
    <t>二、外交支出</t>
  </si>
  <si>
    <t xml:space="preserve">    对外合作与交流</t>
  </si>
  <si>
    <t xml:space="preserve">    其他外交支出</t>
  </si>
  <si>
    <t>三、国防支出</t>
  </si>
  <si>
    <t xml:space="preserve">    国防动员</t>
  </si>
  <si>
    <t xml:space="preserve">      民兵</t>
  </si>
  <si>
    <t xml:space="preserve">      其他国防动员支出</t>
  </si>
  <si>
    <t xml:space="preserve">    其他国防支出</t>
  </si>
  <si>
    <t>四、公共安全支出</t>
  </si>
  <si>
    <r>
      <t xml:space="preserve">    武装警察</t>
    </r>
    <r>
      <rPr>
        <sz val="11"/>
        <color indexed="10"/>
        <rFont val="宋体"/>
        <family val="0"/>
      </rPr>
      <t>部队</t>
    </r>
  </si>
  <si>
    <t xml:space="preserve">      武装警察部队</t>
  </si>
  <si>
    <t xml:space="preserve">      其他武装警察部队支出</t>
  </si>
  <si>
    <t xml:space="preserve">    公安</t>
  </si>
  <si>
    <t xml:space="preserve">      信息化建设</t>
  </si>
  <si>
    <t xml:space="preserve">      执法办案</t>
  </si>
  <si>
    <t xml:space="preserve">      其他公安支出</t>
  </si>
  <si>
    <t xml:space="preserve">    国家安全</t>
  </si>
  <si>
    <t xml:space="preserve">      其他国家安全支出</t>
  </si>
  <si>
    <t xml:space="preserve">    检察</t>
  </si>
  <si>
    <t xml:space="preserve">      其他检察支出</t>
  </si>
  <si>
    <t xml:space="preserve">    法院</t>
  </si>
  <si>
    <t xml:space="preserve">      其他法院支出</t>
  </si>
  <si>
    <t xml:space="preserve">    司法</t>
  </si>
  <si>
    <t xml:space="preserve">      律师公证管理</t>
  </si>
  <si>
    <t xml:space="preserve">      法律援助</t>
  </si>
  <si>
    <t xml:space="preserve">      其他司法支出</t>
  </si>
  <si>
    <t xml:space="preserve">    监狱</t>
  </si>
  <si>
    <t xml:space="preserve">      其他监狱支出</t>
  </si>
  <si>
    <t xml:space="preserve">    强制隔离戒毒</t>
  </si>
  <si>
    <t xml:space="preserve">      其他强制隔离戒毒支出</t>
  </si>
  <si>
    <t xml:space="preserve">    国家保密</t>
  </si>
  <si>
    <t xml:space="preserve">      其他国家保密支出</t>
  </si>
  <si>
    <t xml:space="preserve">    缉私警察</t>
  </si>
  <si>
    <t xml:space="preserve">      其他缉私警察支出</t>
  </si>
  <si>
    <t xml:space="preserve">    其他公共安全支出</t>
  </si>
  <si>
    <t xml:space="preserve">      其他公共安全支出</t>
  </si>
  <si>
    <t>五、教育支出</t>
  </si>
  <si>
    <t xml:space="preserve">    教育管理事务</t>
  </si>
  <si>
    <t xml:space="preserve">      其他教育管理事务支出</t>
  </si>
  <si>
    <t xml:space="preserve">    普通教育</t>
  </si>
  <si>
    <t xml:space="preserve">      学前教育</t>
  </si>
  <si>
    <t xml:space="preserve">      小学教育</t>
  </si>
  <si>
    <t xml:space="preserve">      初中教育</t>
  </si>
  <si>
    <t xml:space="preserve">      高中教育</t>
  </si>
  <si>
    <t xml:space="preserve">      其他普通教育支出</t>
  </si>
  <si>
    <t xml:space="preserve">    职业教育</t>
  </si>
  <si>
    <t xml:space="preserve">      初等职业教育</t>
  </si>
  <si>
    <t xml:space="preserve">      其他职业教育支出</t>
  </si>
  <si>
    <t xml:space="preserve">    成人教育</t>
  </si>
  <si>
    <t xml:space="preserve">      其他成人教育支出</t>
  </si>
  <si>
    <t xml:space="preserve">    广播电视教育</t>
  </si>
  <si>
    <t xml:space="preserve">      广播电视学校</t>
  </si>
  <si>
    <t xml:space="preserve">    留学教育</t>
  </si>
  <si>
    <t xml:space="preserve">      出国留学教育</t>
  </si>
  <si>
    <t xml:space="preserve">      其他留学教育支出</t>
  </si>
  <si>
    <t xml:space="preserve">    特殊教育</t>
  </si>
  <si>
    <t xml:space="preserve">      其他特殊教育支出</t>
  </si>
  <si>
    <t xml:space="preserve">    进修及培训</t>
  </si>
  <si>
    <t xml:space="preserve">      干部教育</t>
  </si>
  <si>
    <t xml:space="preserve">      其他进修及培训</t>
  </si>
  <si>
    <t xml:space="preserve">    教育费附加安排的支出</t>
  </si>
  <si>
    <t xml:space="preserve">      其他教育费附加安排的支出</t>
  </si>
  <si>
    <t xml:space="preserve">    其他教育支出</t>
  </si>
  <si>
    <t>六、科学技术支出</t>
  </si>
  <si>
    <t xml:space="preserve">    科学技术管理事务</t>
  </si>
  <si>
    <t xml:space="preserve">      其他科学技术管理事务支出</t>
  </si>
  <si>
    <t xml:space="preserve">    基础研究</t>
  </si>
  <si>
    <t xml:space="preserve">      其他基础研究支出</t>
  </si>
  <si>
    <t xml:space="preserve">    应用研究</t>
  </si>
  <si>
    <t xml:space="preserve">      其他应用研究支出</t>
  </si>
  <si>
    <t xml:space="preserve">    技术研究与开发</t>
  </si>
  <si>
    <t xml:space="preserve">      机构运行</t>
  </si>
  <si>
    <t xml:space="preserve">      其他技术研究与开发支出</t>
  </si>
  <si>
    <t xml:space="preserve">    科技条件与服务</t>
  </si>
  <si>
    <t xml:space="preserve">      其他科技条件与服务支出</t>
  </si>
  <si>
    <t xml:space="preserve">    社会科学</t>
  </si>
  <si>
    <t xml:space="preserve">      其他社会科学支出</t>
  </si>
  <si>
    <t xml:space="preserve">    科学技术普及</t>
  </si>
  <si>
    <t xml:space="preserve">      其他科学技术普及支出</t>
  </si>
  <si>
    <t xml:space="preserve">    科技交流与合作</t>
  </si>
  <si>
    <t xml:space="preserve">      其他科技交流与合作支出</t>
  </si>
  <si>
    <t xml:space="preserve">    科技重大项目</t>
  </si>
  <si>
    <t xml:space="preserve">      重点研发计划</t>
  </si>
  <si>
    <t xml:space="preserve">    其他科学技术支出</t>
  </si>
  <si>
    <t xml:space="preserve">      其他科学技术支出</t>
  </si>
  <si>
    <r>
      <t>七、文化</t>
    </r>
    <r>
      <rPr>
        <sz val="11"/>
        <color indexed="10"/>
        <rFont val="宋体"/>
        <family val="0"/>
      </rPr>
      <t>旅游</t>
    </r>
    <r>
      <rPr>
        <sz val="11"/>
        <rFont val="宋体"/>
        <family val="0"/>
      </rPr>
      <t>体育与传媒支出</t>
    </r>
  </si>
  <si>
    <r>
      <t xml:space="preserve">    文化</t>
    </r>
    <r>
      <rPr>
        <sz val="11"/>
        <color indexed="10"/>
        <rFont val="宋体"/>
        <family val="0"/>
      </rPr>
      <t>和旅游</t>
    </r>
  </si>
  <si>
    <t xml:space="preserve">      图书馆</t>
  </si>
  <si>
    <t xml:space="preserve">      群众文化</t>
  </si>
  <si>
    <r>
      <t xml:space="preserve">      文化</t>
    </r>
    <r>
      <rPr>
        <sz val="11"/>
        <color indexed="10"/>
        <rFont val="宋体"/>
        <family val="0"/>
      </rPr>
      <t>和旅游</t>
    </r>
    <r>
      <rPr>
        <sz val="11"/>
        <rFont val="宋体"/>
        <family val="0"/>
      </rPr>
      <t>市场管理</t>
    </r>
  </si>
  <si>
    <t xml:space="preserve">      旅游宣传</t>
  </si>
  <si>
    <r>
      <t xml:space="preserve">      </t>
    </r>
    <r>
      <rPr>
        <sz val="11"/>
        <color indexed="10"/>
        <rFont val="宋体"/>
        <family val="0"/>
      </rPr>
      <t>旅游行业业务管理</t>
    </r>
  </si>
  <si>
    <r>
      <t xml:space="preserve">      其他文化</t>
    </r>
    <r>
      <rPr>
        <sz val="11"/>
        <color indexed="10"/>
        <rFont val="宋体"/>
        <family val="0"/>
      </rPr>
      <t>和旅游</t>
    </r>
    <r>
      <rPr>
        <sz val="11"/>
        <rFont val="宋体"/>
        <family val="0"/>
      </rPr>
      <t>支出</t>
    </r>
  </si>
  <si>
    <t xml:space="preserve">    文物</t>
  </si>
  <si>
    <t xml:space="preserve">      文物保护</t>
  </si>
  <si>
    <t xml:space="preserve">      其他文物支出</t>
  </si>
  <si>
    <t xml:space="preserve">    体育</t>
  </si>
  <si>
    <t xml:space="preserve">      群众体育</t>
  </si>
  <si>
    <t xml:space="preserve">      体育交流与合作</t>
  </si>
  <si>
    <t xml:space="preserve">      其他体育支出</t>
  </si>
  <si>
    <r>
      <t xml:space="preserve">    新闻出版</t>
    </r>
    <r>
      <rPr>
        <sz val="11"/>
        <color indexed="10"/>
        <rFont val="宋体"/>
        <family val="0"/>
      </rPr>
      <t>电影</t>
    </r>
  </si>
  <si>
    <t xml:space="preserve">      其他新闻出版电影支出</t>
  </si>
  <si>
    <t xml:space="preserve">    广播电视</t>
  </si>
  <si>
    <t xml:space="preserve">      广播</t>
  </si>
  <si>
    <t xml:space="preserve">      其他广播电视支出</t>
  </si>
  <si>
    <t xml:space="preserve">    其他文化体育与传媒支出</t>
  </si>
  <si>
    <t xml:space="preserve">      其他文化体育与传媒支出</t>
  </si>
  <si>
    <t>八、社会保障和就业支出</t>
  </si>
  <si>
    <t xml:space="preserve">    人力资源和社会保障管理事务</t>
  </si>
  <si>
    <t xml:space="preserve">      就业管理事务</t>
  </si>
  <si>
    <t xml:space="preserve">      社会保险经办机构</t>
  </si>
  <si>
    <t xml:space="preserve">      其他人力资源和社会保障管理事务支出</t>
  </si>
  <si>
    <t xml:space="preserve">    民政管理事务</t>
  </si>
  <si>
    <t xml:space="preserve">      基层政权和社区建设</t>
  </si>
  <si>
    <t xml:space="preserve">      其他民政管理事务支出</t>
  </si>
  <si>
    <t xml:space="preserve">    补充全国社会保障基金</t>
  </si>
  <si>
    <t xml:space="preserve">      用一般公共预算补充基金</t>
  </si>
  <si>
    <t xml:space="preserve">    行政事业单位离退休</t>
  </si>
  <si>
    <t xml:space="preserve">      归口管理的行政单位离退休</t>
  </si>
  <si>
    <t xml:space="preserve">      离退休人员管理机构</t>
  </si>
  <si>
    <t xml:space="preserve">      对机关事业单位基本养老保险基金的补助</t>
  </si>
  <si>
    <t xml:space="preserve">      其他行政事业单位离退休支出</t>
  </si>
  <si>
    <t xml:space="preserve">    企业改革补助</t>
  </si>
  <si>
    <t xml:space="preserve">      其他企业改革发展补助</t>
  </si>
  <si>
    <t xml:space="preserve">    就业补助</t>
  </si>
  <si>
    <t xml:space="preserve">      其他就业补助支出</t>
  </si>
  <si>
    <t xml:space="preserve">    抚恤</t>
  </si>
  <si>
    <t xml:space="preserve">      优抚事业单位支出</t>
  </si>
  <si>
    <t xml:space="preserve">      义务兵优待</t>
  </si>
  <si>
    <t xml:space="preserve">      农村籍退役士兵老年生活补助</t>
  </si>
  <si>
    <t xml:space="preserve">      其他优抚支出</t>
  </si>
  <si>
    <t xml:space="preserve">    退役安置</t>
  </si>
  <si>
    <t xml:space="preserve">      退役士兵安置</t>
  </si>
  <si>
    <t xml:space="preserve">    社会福利</t>
  </si>
  <si>
    <t xml:space="preserve">      儿童福利</t>
  </si>
  <si>
    <t xml:space="preserve">      殡葬</t>
  </si>
  <si>
    <t xml:space="preserve">      社会福利事业单位</t>
  </si>
  <si>
    <t xml:space="preserve">      其他社会福利支出</t>
  </si>
  <si>
    <t xml:space="preserve">    残疾人事业</t>
  </si>
  <si>
    <t xml:space="preserve">      残疾人康复</t>
  </si>
  <si>
    <t xml:space="preserve">      残疾人就业和扶贫</t>
  </si>
  <si>
    <t xml:space="preserve">      残疾人生活和护理补贴</t>
  </si>
  <si>
    <t xml:space="preserve">      其他残疾人事业支出</t>
  </si>
  <si>
    <t xml:space="preserve">    红十字事业</t>
  </si>
  <si>
    <t xml:space="preserve">    最低生活保障</t>
  </si>
  <si>
    <t xml:space="preserve">      城市最低生活保障金支出</t>
  </si>
  <si>
    <t xml:space="preserve">      农村最低生活保障金支出</t>
  </si>
  <si>
    <t xml:space="preserve">    临时救助</t>
  </si>
  <si>
    <t xml:space="preserve">      临时救助支出</t>
  </si>
  <si>
    <t xml:space="preserve">      流浪乞讨人员救助支出</t>
  </si>
  <si>
    <t xml:space="preserve">    特困人员救助供养</t>
  </si>
  <si>
    <t xml:space="preserve">      城市特困人员救助供养支出</t>
  </si>
  <si>
    <t xml:space="preserve">      农村特困人员救助供养支出</t>
  </si>
  <si>
    <t xml:space="preserve">    补充道路交通事故社会救助基金</t>
  </si>
  <si>
    <r>
      <t xml:space="preserve">      交强险</t>
    </r>
    <r>
      <rPr>
        <sz val="11"/>
        <color indexed="10"/>
        <rFont val="宋体"/>
        <family val="0"/>
      </rPr>
      <t>增值</t>
    </r>
    <r>
      <rPr>
        <sz val="11"/>
        <rFont val="宋体"/>
        <family val="0"/>
      </rPr>
      <t>税补助基金支出</t>
    </r>
  </si>
  <si>
    <t xml:space="preserve">      交强险罚款收入补助基金支出</t>
  </si>
  <si>
    <t xml:space="preserve">    其他生活救助</t>
  </si>
  <si>
    <t xml:space="preserve">      其他城市生活救助</t>
  </si>
  <si>
    <t xml:space="preserve">      其他农村生活救助</t>
  </si>
  <si>
    <t xml:space="preserve">    财政对基本养老保险基金的补助</t>
  </si>
  <si>
    <t xml:space="preserve">      财政对企业职工基本养老保险基金的补助</t>
  </si>
  <si>
    <t xml:space="preserve">      财政对城乡居民基本养老保险基金的补助</t>
  </si>
  <si>
    <t xml:space="preserve">      财政对其他基本养老保险基金的补助</t>
  </si>
  <si>
    <t xml:space="preserve">    财政对其他社会保险基金的补助</t>
  </si>
  <si>
    <t xml:space="preserve">      财政对失业保险基金的补助</t>
  </si>
  <si>
    <t xml:space="preserve">      财政对工伤保险基金的补助</t>
  </si>
  <si>
    <t xml:space="preserve">      财政对生育保险基金的补助</t>
  </si>
  <si>
    <t xml:space="preserve">      其他财政对社会保险基金的补助</t>
  </si>
  <si>
    <t xml:space="preserve">    退役军人管理事务</t>
  </si>
  <si>
    <t xml:space="preserve">      其他退役军人事务管理支出</t>
  </si>
  <si>
    <t xml:space="preserve">    其他社会保障和就业支出</t>
  </si>
  <si>
    <r>
      <t>九、</t>
    </r>
    <r>
      <rPr>
        <sz val="11"/>
        <color indexed="10"/>
        <rFont val="宋体"/>
        <family val="0"/>
      </rPr>
      <t>卫生健康</t>
    </r>
    <r>
      <rPr>
        <sz val="11"/>
        <rFont val="宋体"/>
        <family val="0"/>
      </rPr>
      <t>支出</t>
    </r>
  </si>
  <si>
    <r>
      <t xml:space="preserve">    </t>
    </r>
    <r>
      <rPr>
        <sz val="11"/>
        <color indexed="10"/>
        <rFont val="宋体"/>
        <family val="0"/>
      </rPr>
      <t>卫生健康</t>
    </r>
    <r>
      <rPr>
        <sz val="11"/>
        <rFont val="宋体"/>
        <family val="0"/>
      </rPr>
      <t>管理事务</t>
    </r>
  </si>
  <si>
    <r>
      <t xml:space="preserve">      其他</t>
    </r>
    <r>
      <rPr>
        <sz val="11"/>
        <color indexed="10"/>
        <rFont val="宋体"/>
        <family val="0"/>
      </rPr>
      <t>卫生健康</t>
    </r>
    <r>
      <rPr>
        <sz val="11"/>
        <rFont val="宋体"/>
        <family val="0"/>
      </rPr>
      <t>管理事务支出</t>
    </r>
  </si>
  <si>
    <t xml:space="preserve">    公立医院</t>
  </si>
  <si>
    <t xml:space="preserve">      综合医院</t>
  </si>
  <si>
    <t xml:space="preserve">      妇产医院</t>
  </si>
  <si>
    <t xml:space="preserve">      其他公立医院支出</t>
  </si>
  <si>
    <t xml:space="preserve">    基层医疗卫生机构</t>
  </si>
  <si>
    <t xml:space="preserve">      城市社区卫生机构</t>
  </si>
  <si>
    <t xml:space="preserve">      乡镇卫生院</t>
  </si>
  <si>
    <t xml:space="preserve">      其他基层医疗卫生机构支出</t>
  </si>
  <si>
    <t xml:space="preserve">    公共卫生</t>
  </si>
  <si>
    <t xml:space="preserve">      疾病预防控制机构</t>
  </si>
  <si>
    <t xml:space="preserve">      卫生监督机构</t>
  </si>
  <si>
    <t xml:space="preserve">      基本公共卫生服务</t>
  </si>
  <si>
    <t xml:space="preserve">      重大公共卫生专项</t>
  </si>
  <si>
    <t xml:space="preserve">      突发公共卫生事件应急处理</t>
  </si>
  <si>
    <t xml:space="preserve">      其他公共卫生支出</t>
  </si>
  <si>
    <t xml:space="preserve">    中医药</t>
  </si>
  <si>
    <t xml:space="preserve">      其他中医药支出</t>
  </si>
  <si>
    <t xml:space="preserve">    计划生育事务</t>
  </si>
  <si>
    <t xml:space="preserve">      计划生育机构</t>
  </si>
  <si>
    <t xml:space="preserve">      计划生育服务</t>
  </si>
  <si>
    <t xml:space="preserve">    行政事业单位医疗</t>
  </si>
  <si>
    <t xml:space="preserve">      其他行政事业单位医疗支出</t>
  </si>
  <si>
    <t xml:space="preserve">    财政对基本医疗保险基金的补助</t>
  </si>
  <si>
    <t xml:space="preserve">      财政对职工基本医疗保险基金的补助</t>
  </si>
  <si>
    <t xml:space="preserve">      财政对城乡居民基本医疗保险基金的补助</t>
  </si>
  <si>
    <t xml:space="preserve">      财政对其他基本医疗保险基金的补助</t>
  </si>
  <si>
    <t xml:space="preserve">    医疗救助</t>
  </si>
  <si>
    <t xml:space="preserve">      城乡医疗救助</t>
  </si>
  <si>
    <t xml:space="preserve">    优抚对象医疗</t>
  </si>
  <si>
    <t xml:space="preserve">      优抚对象医疗补助</t>
  </si>
  <si>
    <t xml:space="preserve">      其他优抚对象医疗支出</t>
  </si>
  <si>
    <t xml:space="preserve">    医疗保障管理事务</t>
  </si>
  <si>
    <t xml:space="preserve">      其他医疗保障管理事务支出</t>
  </si>
  <si>
    <t xml:space="preserve">    老龄卫生健康服务</t>
  </si>
  <si>
    <t xml:space="preserve">      老龄卫生健康服务</t>
  </si>
  <si>
    <t xml:space="preserve">    其他卫生健康支出</t>
  </si>
  <si>
    <t xml:space="preserve">      其他卫生健康支出</t>
  </si>
  <si>
    <t>十、节能环保支出</t>
  </si>
  <si>
    <t xml:space="preserve">    环境保护管理事务</t>
  </si>
  <si>
    <t xml:space="preserve">      其他环境保护管理事务支出</t>
  </si>
  <si>
    <t xml:space="preserve">    环境监测与监察</t>
  </si>
  <si>
    <t xml:space="preserve">      其他环境监测与监察支出</t>
  </si>
  <si>
    <t xml:space="preserve">    污染防治</t>
  </si>
  <si>
    <t xml:space="preserve">      大气</t>
  </si>
  <si>
    <t xml:space="preserve">      水体</t>
  </si>
  <si>
    <t xml:space="preserve">      其他污染防治支出</t>
  </si>
  <si>
    <t xml:space="preserve">    自然生态保护</t>
  </si>
  <si>
    <t xml:space="preserve">      生态保护</t>
  </si>
  <si>
    <t xml:space="preserve">      农村环境保护</t>
  </si>
  <si>
    <t xml:space="preserve">    天然林保护</t>
  </si>
  <si>
    <t xml:space="preserve">      森林管护</t>
  </si>
  <si>
    <t xml:space="preserve">      社会保险补助</t>
  </si>
  <si>
    <t xml:space="preserve">      政策性社会性支出补助</t>
  </si>
  <si>
    <t xml:space="preserve">      其他天然林保护支出</t>
  </si>
  <si>
    <t xml:space="preserve">    退耕还林</t>
  </si>
  <si>
    <t xml:space="preserve">      退耕现金</t>
  </si>
  <si>
    <t xml:space="preserve">      退耕还林粮食折现补贴</t>
  </si>
  <si>
    <t xml:space="preserve">      其他退耕还林支出</t>
  </si>
  <si>
    <t xml:space="preserve">    风沙荒漠治理</t>
  </si>
  <si>
    <t xml:space="preserve">      其他风沙荒漠治理支出</t>
  </si>
  <si>
    <t xml:space="preserve">    退牧还草</t>
  </si>
  <si>
    <t xml:space="preserve">      其他退牧还草支出</t>
  </si>
  <si>
    <t xml:space="preserve">    已垦草原退耕还草</t>
  </si>
  <si>
    <t xml:space="preserve">    能源节约利用</t>
  </si>
  <si>
    <t xml:space="preserve">    污染减排</t>
  </si>
  <si>
    <t xml:space="preserve">      其他污染减排支出</t>
  </si>
  <si>
    <t xml:space="preserve">    可再生能源</t>
  </si>
  <si>
    <t xml:space="preserve">    循环经济</t>
  </si>
  <si>
    <t xml:space="preserve">    能源管理事务</t>
  </si>
  <si>
    <t xml:space="preserve">      农村电网建设</t>
  </si>
  <si>
    <t xml:space="preserve">      其他能源管理事务支出</t>
  </si>
  <si>
    <t xml:space="preserve">    其他节能环保支出</t>
  </si>
  <si>
    <t>十一、城乡社区支出</t>
  </si>
  <si>
    <t xml:space="preserve">      城乡社区管理事务</t>
  </si>
  <si>
    <t xml:space="preserve">        行政运行</t>
  </si>
  <si>
    <t xml:space="preserve">        一般行政管理事务</t>
  </si>
  <si>
    <t xml:space="preserve">        机关服务</t>
  </si>
  <si>
    <t xml:space="preserve">        城管执法</t>
  </si>
  <si>
    <t xml:space="preserve">        其他城乡社区管理事务支出</t>
  </si>
  <si>
    <t xml:space="preserve">      城乡社区规划与管理</t>
  </si>
  <si>
    <t xml:space="preserve">      城乡社区公共设施</t>
  </si>
  <si>
    <t xml:space="preserve">        小城镇基础设施建设</t>
  </si>
  <si>
    <t xml:space="preserve">        其他城乡社区公共设施支出</t>
  </si>
  <si>
    <t xml:space="preserve">      城乡社区环境卫生</t>
  </si>
  <si>
    <t xml:space="preserve">      建设市场管理与监督</t>
  </si>
  <si>
    <t xml:space="preserve">      其他城乡社区支出</t>
  </si>
  <si>
    <t>十二、农林水支出</t>
  </si>
  <si>
    <t xml:space="preserve">      农业</t>
  </si>
  <si>
    <t xml:space="preserve">        事业运行</t>
  </si>
  <si>
    <t xml:space="preserve">        科技转化与推广服务</t>
  </si>
  <si>
    <t xml:space="preserve">        病虫害控制</t>
  </si>
  <si>
    <t xml:space="preserve">        农产品质量安全</t>
  </si>
  <si>
    <t xml:space="preserve">        执法监管</t>
  </si>
  <si>
    <t xml:space="preserve">        稳定农民收入补贴</t>
  </si>
  <si>
    <t xml:space="preserve">        农业生产支持补贴</t>
  </si>
  <si>
    <t xml:space="preserve">        农业组织化与产业化经营</t>
  </si>
  <si>
    <t xml:space="preserve">        其他农业支出</t>
  </si>
  <si>
    <r>
      <t xml:space="preserve">      林业</t>
    </r>
    <r>
      <rPr>
        <sz val="11"/>
        <color indexed="10"/>
        <rFont val="宋体"/>
        <family val="0"/>
      </rPr>
      <t>和草原</t>
    </r>
  </si>
  <si>
    <t xml:space="preserve">        事业机构</t>
  </si>
  <si>
    <t xml:space="preserve">        森林培育</t>
  </si>
  <si>
    <t xml:space="preserve">        技术推广与转化</t>
  </si>
  <si>
    <t xml:space="preserve">        森林资源管理</t>
  </si>
  <si>
    <t xml:space="preserve">        森林生态效益补偿</t>
  </si>
  <si>
    <t xml:space="preserve">        动植物保护</t>
  </si>
  <si>
    <t xml:space="preserve">        执法与监督</t>
  </si>
  <si>
    <t xml:space="preserve">        产业化管理</t>
  </si>
  <si>
    <t xml:space="preserve">        防灾减灾</t>
  </si>
  <si>
    <t xml:space="preserve">        其他林业支出</t>
  </si>
  <si>
    <t xml:space="preserve">      水利</t>
  </si>
  <si>
    <t xml:space="preserve">        水利行业业务管理</t>
  </si>
  <si>
    <t xml:space="preserve">        水利工程建设</t>
  </si>
  <si>
    <t xml:space="preserve">        水利工程运行与维护</t>
  </si>
  <si>
    <t xml:space="preserve">        水利建设移民支出</t>
  </si>
  <si>
    <t xml:space="preserve">        农村人畜饮水</t>
  </si>
  <si>
    <t xml:space="preserve">      南水北调</t>
  </si>
  <si>
    <t xml:space="preserve">        其他南水北调支出</t>
  </si>
  <si>
    <t xml:space="preserve">      扶贫</t>
  </si>
  <si>
    <t xml:space="preserve">        农村基础设施建设</t>
  </si>
  <si>
    <t xml:space="preserve">        生产发展</t>
  </si>
  <si>
    <t xml:space="preserve">        社会发展</t>
  </si>
  <si>
    <t xml:space="preserve">        扶贫事业机构</t>
  </si>
  <si>
    <t xml:space="preserve">        其他扶贫支出</t>
  </si>
  <si>
    <t xml:space="preserve">      农业综合开发</t>
  </si>
  <si>
    <t xml:space="preserve">        其他农业综合开发支出</t>
  </si>
  <si>
    <t xml:space="preserve">      农村综合改革</t>
  </si>
  <si>
    <t xml:space="preserve">        对村级一事一议的补助</t>
  </si>
  <si>
    <t xml:space="preserve">        对村集体经济组织的补助</t>
  </si>
  <si>
    <t xml:space="preserve">        农村综合改革示范试点补助</t>
  </si>
  <si>
    <t xml:space="preserve">        其他农村综合改革支出</t>
  </si>
  <si>
    <t xml:space="preserve">      普惠金融发展支出</t>
  </si>
  <si>
    <t xml:space="preserve">        创业担保贷款贴息</t>
  </si>
  <si>
    <t xml:space="preserve">      其他农林水支出</t>
  </si>
  <si>
    <t xml:space="preserve">        其他农林水支出</t>
  </si>
  <si>
    <t>十三、交通运输支出</t>
  </si>
  <si>
    <t xml:space="preserve">      公路水路运输</t>
  </si>
  <si>
    <t xml:space="preserve">        公路建设</t>
  </si>
  <si>
    <t xml:space="preserve">        公路养护</t>
  </si>
  <si>
    <t xml:space="preserve">        其他公路水路运输支出</t>
  </si>
  <si>
    <t xml:space="preserve">      铁路运输</t>
  </si>
  <si>
    <t xml:space="preserve">        其他铁路运输支出</t>
  </si>
  <si>
    <t xml:space="preserve">      民用航空运输</t>
  </si>
  <si>
    <t xml:space="preserve">        其他民用航空运输支出</t>
  </si>
  <si>
    <t xml:space="preserve">      成品油价格改革对交通运输的补贴</t>
  </si>
  <si>
    <t xml:space="preserve">        成品油价格改革补贴其他支出</t>
  </si>
  <si>
    <t xml:space="preserve">      邮政业支出</t>
  </si>
  <si>
    <t xml:space="preserve">        其他邮政业支出</t>
  </si>
  <si>
    <t xml:space="preserve">      车辆购置税支出</t>
  </si>
  <si>
    <t xml:space="preserve">        车辆购置税用于农村公路建设支出</t>
  </si>
  <si>
    <t xml:space="preserve">      其他交通运输支出</t>
  </si>
  <si>
    <t xml:space="preserve">        其他交通运输支出</t>
  </si>
  <si>
    <t>十四、资源勘探信息等支出</t>
  </si>
  <si>
    <t xml:space="preserve">      资源勘探开发</t>
  </si>
  <si>
    <t xml:space="preserve">        其他资源勘探业支出</t>
  </si>
  <si>
    <t xml:space="preserve">      制造业</t>
  </si>
  <si>
    <t xml:space="preserve">        其他制造业支出</t>
  </si>
  <si>
    <t xml:space="preserve">      建筑业</t>
  </si>
  <si>
    <t xml:space="preserve">      工业和信息产业监管</t>
  </si>
  <si>
    <t xml:space="preserve">        其他工业和信息产业监管支出</t>
  </si>
  <si>
    <t xml:space="preserve">      国有资产监管</t>
  </si>
  <si>
    <t xml:space="preserve">        其他国有资产监管支出</t>
  </si>
  <si>
    <t xml:space="preserve">      支持中小企业发展和管理支出</t>
  </si>
  <si>
    <t xml:space="preserve">        中小企业发展专项</t>
  </si>
  <si>
    <t xml:space="preserve">        其他支持中小企业发展和管理支出</t>
  </si>
  <si>
    <t xml:space="preserve">      其他资源勘探信息等支出</t>
  </si>
  <si>
    <t xml:space="preserve">        其他资源勘探信息等支出</t>
  </si>
  <si>
    <t>十五、商业服务业等支出</t>
  </si>
  <si>
    <t xml:space="preserve">      商业流通事务</t>
  </si>
  <si>
    <t xml:space="preserve">        其他商业流通事务支出</t>
  </si>
  <si>
    <t xml:space="preserve">      涉外发展服务支出</t>
  </si>
  <si>
    <t xml:space="preserve">        其他涉外发展服务支出</t>
  </si>
  <si>
    <t xml:space="preserve">      其他商业服务业等支出</t>
  </si>
  <si>
    <t xml:space="preserve">        服务业基础设施建设</t>
  </si>
  <si>
    <t xml:space="preserve">        其他商业服务业等支出</t>
  </si>
  <si>
    <t>十六、金融支出</t>
  </si>
  <si>
    <t xml:space="preserve">      金融部门行政支出</t>
  </si>
  <si>
    <t xml:space="preserve">        金融部门其他行政支出</t>
  </si>
  <si>
    <t xml:space="preserve">      金融发展支出</t>
  </si>
  <si>
    <t xml:space="preserve">        政策性银行亏损补贴</t>
  </si>
  <si>
    <t xml:space="preserve">        利息费用补贴支出</t>
  </si>
  <si>
    <t xml:space="preserve">        其他金融发展支出</t>
  </si>
  <si>
    <t xml:space="preserve">      其他金融支出</t>
  </si>
  <si>
    <t>十七、援助其他地区支出</t>
  </si>
  <si>
    <t xml:space="preserve">      其他支出</t>
  </si>
  <si>
    <r>
      <t>十八、</t>
    </r>
    <r>
      <rPr>
        <sz val="11"/>
        <color indexed="10"/>
        <rFont val="宋体"/>
        <family val="0"/>
      </rPr>
      <t>自然资源</t>
    </r>
    <r>
      <rPr>
        <sz val="11"/>
        <rFont val="宋体"/>
        <family val="0"/>
      </rPr>
      <t>海洋气象等支出</t>
    </r>
  </si>
  <si>
    <r>
      <t xml:space="preserve">      </t>
    </r>
    <r>
      <rPr>
        <sz val="11"/>
        <color indexed="10"/>
        <rFont val="宋体"/>
        <family val="0"/>
      </rPr>
      <t>自然</t>
    </r>
    <r>
      <rPr>
        <sz val="11"/>
        <rFont val="宋体"/>
        <family val="0"/>
      </rPr>
      <t>资源事务</t>
    </r>
  </si>
  <si>
    <t xml:space="preserve">        土地资源调查</t>
  </si>
  <si>
    <r>
      <t xml:space="preserve">        </t>
    </r>
    <r>
      <rPr>
        <sz val="11"/>
        <color indexed="10"/>
        <rFont val="宋体"/>
        <family val="0"/>
      </rPr>
      <t>自然</t>
    </r>
    <r>
      <rPr>
        <sz val="11"/>
        <rFont val="宋体"/>
        <family val="0"/>
      </rPr>
      <t>资源调查</t>
    </r>
  </si>
  <si>
    <t xml:space="preserve">        国土整治</t>
  </si>
  <si>
    <t xml:space="preserve">        土地资源储备支出</t>
  </si>
  <si>
    <r>
      <t xml:space="preserve">        其他</t>
    </r>
    <r>
      <rPr>
        <sz val="11"/>
        <color indexed="10"/>
        <rFont val="宋体"/>
        <family val="0"/>
      </rPr>
      <t>自然</t>
    </r>
    <r>
      <rPr>
        <sz val="11"/>
        <rFont val="宋体"/>
        <family val="0"/>
      </rPr>
      <t>资源事务支出</t>
    </r>
  </si>
  <si>
    <t xml:space="preserve">      海洋管理事务</t>
  </si>
  <si>
    <t xml:space="preserve">        其他海洋管理事务支出</t>
  </si>
  <si>
    <t xml:space="preserve">      测绘事务</t>
  </si>
  <si>
    <t xml:space="preserve">        其他测绘事务支出</t>
  </si>
  <si>
    <t xml:space="preserve">      气象事务</t>
  </si>
  <si>
    <t xml:space="preserve">        气象服务</t>
  </si>
  <si>
    <t xml:space="preserve">        其他气象事务支出</t>
  </si>
  <si>
    <r>
      <t xml:space="preserve">      其他</t>
    </r>
    <r>
      <rPr>
        <sz val="11"/>
        <color indexed="10"/>
        <rFont val="宋体"/>
        <family val="0"/>
      </rPr>
      <t>自然资源</t>
    </r>
    <r>
      <rPr>
        <sz val="11"/>
        <rFont val="宋体"/>
        <family val="0"/>
      </rPr>
      <t>海洋气象等支出</t>
    </r>
  </si>
  <si>
    <t>十九、住房保障支出</t>
  </si>
  <si>
    <t xml:space="preserve">      保障性安居工程支出</t>
  </si>
  <si>
    <t xml:space="preserve">        棚户区改造</t>
  </si>
  <si>
    <t xml:space="preserve">        公共租赁住房</t>
  </si>
  <si>
    <t xml:space="preserve">        保障性住房租金补贴</t>
  </si>
  <si>
    <t xml:space="preserve">        其他保障性安居工程支出</t>
  </si>
  <si>
    <t xml:space="preserve">      住房改革支出</t>
  </si>
  <si>
    <t xml:space="preserve">        购房补贴</t>
  </si>
  <si>
    <t xml:space="preserve">      城乡社区住宅</t>
  </si>
  <si>
    <t xml:space="preserve">        住房公积金管理</t>
  </si>
  <si>
    <t xml:space="preserve">        其他城乡社区住宅支出</t>
  </si>
  <si>
    <t>二十、粮油物资储备支出</t>
  </si>
  <si>
    <t xml:space="preserve">      粮油事务</t>
  </si>
  <si>
    <t xml:space="preserve">        其他粮油事务支出</t>
  </si>
  <si>
    <t xml:space="preserve">      物资事务</t>
  </si>
  <si>
    <t xml:space="preserve">        其他物资事务支出</t>
  </si>
  <si>
    <t xml:space="preserve">      能源储备</t>
  </si>
  <si>
    <r>
      <t xml:space="preserve">        其他能源储备</t>
    </r>
    <r>
      <rPr>
        <sz val="11"/>
        <color indexed="10"/>
        <rFont val="宋体"/>
        <family val="0"/>
      </rPr>
      <t>支出</t>
    </r>
  </si>
  <si>
    <t xml:space="preserve">      粮油储备</t>
  </si>
  <si>
    <t xml:space="preserve">        其他粮油储备支出</t>
  </si>
  <si>
    <t xml:space="preserve">      重要商品储备</t>
  </si>
  <si>
    <t xml:space="preserve">        其他重要商品储备支出</t>
  </si>
  <si>
    <t>二十一、灾害防治及应急管理支出</t>
  </si>
  <si>
    <t xml:space="preserve">     应急管理事务</t>
  </si>
  <si>
    <t xml:space="preserve">       行政运行</t>
  </si>
  <si>
    <t xml:space="preserve">       安全监管</t>
  </si>
  <si>
    <t xml:space="preserve">     消防事务</t>
  </si>
  <si>
    <t xml:space="preserve">       一般行政管理实务</t>
  </si>
  <si>
    <t xml:space="preserve">     森林消防事务</t>
  </si>
  <si>
    <t xml:space="preserve">       其他森林消防事务支出</t>
  </si>
  <si>
    <t xml:space="preserve">     煤矿安全</t>
  </si>
  <si>
    <t xml:space="preserve">       其他煤矿安全支出</t>
  </si>
  <si>
    <t xml:space="preserve">     地震事务</t>
  </si>
  <si>
    <t xml:space="preserve">       地震事业机构</t>
  </si>
  <si>
    <t xml:space="preserve">       其他地震事务支出</t>
  </si>
  <si>
    <t xml:space="preserve">     自然灾害防治</t>
  </si>
  <si>
    <t xml:space="preserve">       其他自然灾害防治支出</t>
  </si>
  <si>
    <t xml:space="preserve">     自然灾害救灾及恢复重建支出</t>
  </si>
  <si>
    <t xml:space="preserve">       中央自然灾害生活补助</t>
  </si>
  <si>
    <t xml:space="preserve">       地方自然灾害生活补助</t>
  </si>
  <si>
    <t xml:space="preserve">     其他灾害防治及应急管理支出</t>
  </si>
  <si>
    <t>二十二、预备费</t>
  </si>
  <si>
    <t>二十三、债务还本支出</t>
  </si>
  <si>
    <t xml:space="preserve">      地方政府一般债务还本支出</t>
  </si>
  <si>
    <t xml:space="preserve">        地方政府一般债券还本支出</t>
  </si>
  <si>
    <t xml:space="preserve">        地方政府向外国政府借款还本支出</t>
  </si>
  <si>
    <t xml:space="preserve">        地方政府向国际组织借款还本支出</t>
  </si>
  <si>
    <t xml:space="preserve">        地方政府其他一般债务还本支出</t>
  </si>
  <si>
    <t>二十四、债务付息支出</t>
  </si>
  <si>
    <t xml:space="preserve">      地方政府一般债务付息支出</t>
  </si>
  <si>
    <t xml:space="preserve">        地方政府一般债券付息支出</t>
  </si>
  <si>
    <t xml:space="preserve">        地方政府向外国政府借款付息支出</t>
  </si>
  <si>
    <t xml:space="preserve">        地方政府向国际组织借款付息支出</t>
  </si>
  <si>
    <t xml:space="preserve">        地方政府其他一般债务付息支出</t>
  </si>
  <si>
    <t>二十五、债务发行费用支出</t>
  </si>
  <si>
    <t xml:space="preserve">      地方政府一般债务发行费用支出</t>
  </si>
  <si>
    <t>二十六、其他支出</t>
  </si>
  <si>
    <t xml:space="preserve">        年初预留</t>
  </si>
  <si>
    <t>2020年县本级一般公共预算支出预算表</t>
  </si>
  <si>
    <t xml:space="preserve">      机关服务</t>
  </si>
  <si>
    <t xml:space="preserve">        防汛</t>
  </si>
  <si>
    <t xml:space="preserve">        农田建设</t>
  </si>
  <si>
    <t xml:space="preserve">        其他水利支出</t>
  </si>
  <si>
    <t xml:space="preserve">        农业生产发展</t>
  </si>
  <si>
    <t xml:space="preserve">        老旧小区改造</t>
  </si>
  <si>
    <t xml:space="preserve">      人大会议</t>
  </si>
  <si>
    <t xml:space="preserve">      一般行政管理事务</t>
  </si>
  <si>
    <t xml:space="preserve">      政协会议</t>
  </si>
  <si>
    <t xml:space="preserve">      事业运行</t>
  </si>
  <si>
    <t>备注</t>
  </si>
  <si>
    <t xml:space="preserve">        中小河流治理</t>
  </si>
  <si>
    <t xml:space="preserve">        水土保持</t>
  </si>
  <si>
    <t>2019年预算调整数</t>
  </si>
  <si>
    <t>表三</t>
  </si>
  <si>
    <t>2019年县本级一般公共预算收入执行情况表</t>
  </si>
  <si>
    <t>表四</t>
  </si>
  <si>
    <t>2019年县本级一般公共财政预算支出执行情况表</t>
  </si>
  <si>
    <t>2019年执行数</t>
  </si>
  <si>
    <t>表五</t>
  </si>
  <si>
    <t>项     目</t>
  </si>
  <si>
    <t>金 额</t>
  </si>
  <si>
    <t>一、税收返还</t>
  </si>
  <si>
    <t>二、一般性转移支付</t>
  </si>
  <si>
    <t>（1）均衡性转移支付</t>
  </si>
  <si>
    <t>（2）县级基本财力保障机制奖补资金</t>
  </si>
  <si>
    <t>（3）结算补助</t>
  </si>
  <si>
    <t>（4）资源枯竭城市转移支付</t>
  </si>
  <si>
    <t>（5）成品油税费改革转移支付</t>
  </si>
  <si>
    <t>（6）基本养老金转移支付</t>
  </si>
  <si>
    <t>（7）城乡居民医疗保险转移支付</t>
  </si>
  <si>
    <t>（8）产粮（油）大县奖励资金</t>
  </si>
  <si>
    <t>（9）重点生态功能区转移支付</t>
  </si>
  <si>
    <t>（10）固定数额补助</t>
  </si>
  <si>
    <t>（11）革命老区转移支付</t>
  </si>
  <si>
    <t>（12）贫困地区转移支付</t>
  </si>
  <si>
    <t>（13）公共安全共同财政事权转移支付</t>
  </si>
  <si>
    <t>（14）教育共同财政事权转移支付</t>
  </si>
  <si>
    <t>（15）科学技术共同财政事权转移支付</t>
  </si>
  <si>
    <t>（16）文化旅游体育与传媒共同财政事权转移支付</t>
  </si>
  <si>
    <t>（17）社会保障和就业共同财政事权转移支付</t>
  </si>
  <si>
    <t>（18）卫生健康共同财政事权转移支付</t>
  </si>
  <si>
    <t>（19）节能环保共同财政事权转移支付</t>
  </si>
  <si>
    <t>（20）农林水共同财政事权转移支付</t>
  </si>
  <si>
    <t>（21）交通运输共同财政事权转移支付</t>
  </si>
  <si>
    <t>（22）资源勘探信息等共同财政事权转移支付</t>
  </si>
  <si>
    <t>（23）住房保障共同财政事权转移支付</t>
  </si>
  <si>
    <t>（24）粮油物资储备共同财政事权转移支付</t>
  </si>
  <si>
    <t>（25）其他共同财政事权转移支付</t>
  </si>
  <si>
    <t>（26）其他一般性转移支付</t>
  </si>
  <si>
    <t>三、专项转移支付</t>
  </si>
  <si>
    <t>（1）一般公共服务支出</t>
  </si>
  <si>
    <t>（2）国防支出</t>
  </si>
  <si>
    <t>（3）公共安全支出</t>
  </si>
  <si>
    <t>（4）教育支出</t>
  </si>
  <si>
    <t>（5）科学技术支出</t>
  </si>
  <si>
    <t>（6）文化旅游体育与传媒支出</t>
  </si>
  <si>
    <t>（7）社会保障和就业支出</t>
  </si>
  <si>
    <t>（8）卫生健康支出</t>
  </si>
  <si>
    <t>（9）节能环保支出</t>
  </si>
  <si>
    <t>（10）城乡社区支出</t>
  </si>
  <si>
    <t>（11）农林水支出</t>
  </si>
  <si>
    <t>（12）交通运输支出</t>
  </si>
  <si>
    <t>（13）资源勘探信息等支出</t>
  </si>
  <si>
    <t>（14）商业服务业等支出</t>
  </si>
  <si>
    <t>（15）自然资源海洋气象等支出</t>
  </si>
  <si>
    <t>（16）住房保障支出</t>
  </si>
  <si>
    <t>（17）粮油物资储备支出</t>
  </si>
  <si>
    <t>（18）灾害防治及应急管理支出</t>
  </si>
  <si>
    <t>（19）其他支出</t>
  </si>
  <si>
    <t>补助合计</t>
  </si>
  <si>
    <t>2019年省市一般公共预算补助情况表</t>
  </si>
  <si>
    <t>2019年一般债务限额和余额情况表</t>
  </si>
  <si>
    <t>级次</t>
  </si>
  <si>
    <t>一般债务限额</t>
  </si>
  <si>
    <t>一般债务余额</t>
  </si>
  <si>
    <t>全县合计</t>
  </si>
  <si>
    <t>县本级</t>
  </si>
  <si>
    <t>镇级</t>
  </si>
  <si>
    <t>单位：万元</t>
  </si>
  <si>
    <t>表六</t>
  </si>
  <si>
    <t>表七</t>
  </si>
  <si>
    <t>2019年执行数</t>
  </si>
  <si>
    <t>2020年预算数</t>
  </si>
  <si>
    <t xml:space="preserve">    返还性收入</t>
  </si>
  <si>
    <t xml:space="preserve">    一般性转移支付补助</t>
  </si>
  <si>
    <t xml:space="preserve">    专项转移支付补助</t>
  </si>
  <si>
    <t xml:space="preserve">  调入资金</t>
  </si>
  <si>
    <t xml:space="preserve">    从政府性基金调入一般公共预算</t>
  </si>
  <si>
    <t xml:space="preserve">    从国有资本经营预算调入一般公共预算</t>
  </si>
  <si>
    <t xml:space="preserve">    从其他资金调入一般公共预算</t>
  </si>
  <si>
    <t xml:space="preserve">  动用预算稳定调节基金</t>
  </si>
  <si>
    <t>收入总计</t>
  </si>
  <si>
    <t>　上级补助收入</t>
  </si>
  <si>
    <t xml:space="preserve">  地方政府债务收入</t>
  </si>
  <si>
    <t xml:space="preserve">  上年结余</t>
  </si>
  <si>
    <t>上解支出</t>
  </si>
  <si>
    <t>债务还本支出</t>
  </si>
  <si>
    <t>支出总计</t>
  </si>
  <si>
    <t>2020年县本级一般公共预算收入预算表</t>
  </si>
  <si>
    <t>表八</t>
  </si>
  <si>
    <t>2020年县本级一般公共预算支出预算表</t>
  </si>
  <si>
    <t>县对镇一般性转移支付支出</t>
  </si>
  <si>
    <t>表十四</t>
  </si>
  <si>
    <t>单位：万元</t>
  </si>
  <si>
    <t>项目</t>
  </si>
  <si>
    <t>合计</t>
  </si>
  <si>
    <t>长角坝镇</t>
  </si>
  <si>
    <t>袁家庄街道办</t>
  </si>
  <si>
    <t>西岔河镇</t>
  </si>
  <si>
    <t>大河坝镇</t>
  </si>
  <si>
    <t>石墩河镇</t>
  </si>
  <si>
    <t>陈家坝镇</t>
  </si>
  <si>
    <t>岳坝镇</t>
  </si>
  <si>
    <t>一、税收返还</t>
  </si>
  <si>
    <t>二、一般转移支付</t>
  </si>
  <si>
    <t xml:space="preserve">   均衡性转移支付支出</t>
  </si>
  <si>
    <t xml:space="preserve">   革命老区转移支付支出</t>
  </si>
  <si>
    <t xml:space="preserve">   贫困地区转移支付</t>
  </si>
  <si>
    <t xml:space="preserve">   县级基本财力保障机制奖补资金支出</t>
  </si>
  <si>
    <t xml:space="preserve">   成品油价格税费改革转移支付支出</t>
  </si>
  <si>
    <t xml:space="preserve">   资源枯竭城市转移支付支出</t>
  </si>
  <si>
    <t xml:space="preserve">   义务教育等转移支付支出</t>
  </si>
  <si>
    <t xml:space="preserve">   基层公检法司转移支付支出</t>
  </si>
  <si>
    <t xml:space="preserve">   基本养老保险和低保等转移支付支出</t>
  </si>
  <si>
    <t xml:space="preserve">   新型农村合作医疗等转移支付支出</t>
  </si>
  <si>
    <t xml:space="preserve">   农村综合改革转移支付支出</t>
  </si>
  <si>
    <t xml:space="preserve">   产粮油大县奖励资金支出</t>
  </si>
  <si>
    <t xml:space="preserve">   重点生态功能区转移支付支出</t>
  </si>
  <si>
    <t xml:space="preserve">   固定数额补助支出</t>
  </si>
  <si>
    <t xml:space="preserve">   其他一般性转移支付支出</t>
  </si>
  <si>
    <t>三、专项转移支付</t>
  </si>
  <si>
    <t>表十五</t>
  </si>
  <si>
    <t>项目</t>
  </si>
  <si>
    <t>合计</t>
  </si>
  <si>
    <t>一、一般公共服务支出</t>
  </si>
  <si>
    <t>二、国防与公共安全支出</t>
  </si>
  <si>
    <t>三、教育支出</t>
  </si>
  <si>
    <t>四、文化体育与传媒支出</t>
  </si>
  <si>
    <t>五、社会保障和就业支出</t>
  </si>
  <si>
    <t>六、医疗卫生与计划生育支出</t>
  </si>
  <si>
    <t>七、节能环保支出</t>
  </si>
  <si>
    <t>八、城乡社区支出</t>
  </si>
  <si>
    <t>九、农林水支出</t>
  </si>
  <si>
    <t>十、交通运输支出</t>
  </si>
  <si>
    <t>十一、资源勘探信息等支出</t>
  </si>
  <si>
    <t>十二、商业服务业等支出</t>
  </si>
  <si>
    <t>十三、金融支出</t>
  </si>
  <si>
    <t>十四、国土海洋气象等支出</t>
  </si>
  <si>
    <t>十五、住房保障支出</t>
  </si>
  <si>
    <t>十六、粮油物资储备支出</t>
  </si>
  <si>
    <t>十七、其他支出</t>
  </si>
  <si>
    <t>2020年县本级专项转移支付分乡镇预算表</t>
  </si>
  <si>
    <t>四、旅游发展基金收入</t>
  </si>
  <si>
    <t>五、国家电影事业发展专项资金收入</t>
  </si>
  <si>
    <t>六、国有土地收益基金收入</t>
  </si>
  <si>
    <t>七、农业土地开发资金收入</t>
  </si>
  <si>
    <t>八、国有土地使用权出让收入</t>
  </si>
  <si>
    <t>九、大中型水库库区基金收入</t>
  </si>
  <si>
    <t>十、彩票公益金收入</t>
  </si>
  <si>
    <t>十一、城市基础设施配套费收入</t>
  </si>
  <si>
    <t>十二、小型水库移民扶助基金收入</t>
  </si>
  <si>
    <t>十三、国家重大水利工程建设基金收入</t>
  </si>
  <si>
    <t>十四、车辆通行费</t>
  </si>
  <si>
    <t>十五、污水处理费收入</t>
  </si>
  <si>
    <t>十六、彩票发行机构和彩票销售机构的业务费用</t>
  </si>
  <si>
    <t>十七、其他政府性基金收入</t>
  </si>
  <si>
    <t>表十八</t>
  </si>
  <si>
    <t>一、文化旅游体育与传媒支出</t>
  </si>
  <si>
    <t>表十九</t>
  </si>
  <si>
    <r>
      <t>2019</t>
    </r>
    <r>
      <rPr>
        <sz val="20"/>
        <color indexed="8"/>
        <rFont val="方正小标宋简体"/>
        <family val="0"/>
      </rPr>
      <t>年县本级政府性基金收入执行情况表</t>
    </r>
  </si>
  <si>
    <t>表二十</t>
  </si>
  <si>
    <t>表二十二</t>
  </si>
  <si>
    <t>项    目</t>
  </si>
  <si>
    <t>备  注</t>
  </si>
  <si>
    <t>四、农林水支出</t>
  </si>
  <si>
    <t>五、交通运输支出</t>
  </si>
  <si>
    <t>六、其他支出</t>
  </si>
  <si>
    <t>2019年省市政府性基金补助情况表</t>
  </si>
  <si>
    <t>旅游发展基金支出</t>
  </si>
  <si>
    <t>彩票公益金安排的支出</t>
  </si>
  <si>
    <t xml:space="preserve">    国家电影事业发展专项资金相关支出</t>
  </si>
  <si>
    <t>国家电影事业发展专项资金相关支出</t>
  </si>
  <si>
    <t xml:space="preserve">    旅游发展基金支出</t>
  </si>
  <si>
    <t xml:space="preserve">   彩票发行销售机构业务费安排的支出</t>
  </si>
  <si>
    <t>彩票发行销售机构业务费安排的支出</t>
  </si>
  <si>
    <t xml:space="preserve">   彩票公益金安排的支出</t>
  </si>
  <si>
    <t>2019年专项债务限额和余额情况表</t>
  </si>
  <si>
    <t>表二十三</t>
  </si>
  <si>
    <t>专项债务限额</t>
  </si>
  <si>
    <t>专项债务余额</t>
  </si>
  <si>
    <t>县本级</t>
  </si>
  <si>
    <t>镇级</t>
  </si>
  <si>
    <t>单位：万元</t>
  </si>
  <si>
    <t>合县合计</t>
  </si>
  <si>
    <t xml:space="preserve">    土地出让价款收入</t>
  </si>
  <si>
    <t xml:space="preserve">    补缴的土地价款</t>
  </si>
  <si>
    <t xml:space="preserve">    划拨土地收入</t>
  </si>
  <si>
    <t xml:space="preserve">    缴纳新增建设用地土地有偿使用费</t>
  </si>
  <si>
    <t xml:space="preserve">    其他土地出让收入</t>
  </si>
  <si>
    <t xml:space="preserve">  国家电影事业发展专项资金安排的支出</t>
  </si>
  <si>
    <t xml:space="preserve">  旅游发展基金支出</t>
  </si>
  <si>
    <t>2019年县本级政府性基金支出执行情况表</t>
  </si>
  <si>
    <t>表二十一</t>
  </si>
  <si>
    <t>四、国家电影事业发展专项资金收入</t>
  </si>
  <si>
    <t>五、国有土地收益基金收入</t>
  </si>
  <si>
    <t>六、农业土地开发资金收入</t>
  </si>
  <si>
    <t>七、国有土地使用权出让收入</t>
  </si>
  <si>
    <t>八、大中型水库库区基金收入</t>
  </si>
  <si>
    <t>九、彩票公益金收入</t>
  </si>
  <si>
    <t>十、城市基础设施配套费收入</t>
  </si>
  <si>
    <t>十一、小型水库移民扶助基金收入</t>
  </si>
  <si>
    <t>十二、国家重大水利工程建设基金收入</t>
  </si>
  <si>
    <t>十三、车辆通行费</t>
  </si>
  <si>
    <t>十四、污水处理费收入</t>
  </si>
  <si>
    <t>十五、彩票发行机构和彩票销售机构的业务费用</t>
  </si>
  <si>
    <t>十六、其他政府性基金收入</t>
  </si>
  <si>
    <t>表二十四</t>
  </si>
  <si>
    <t xml:space="preserve">    国家电影事业发展专项资金安排支出</t>
  </si>
  <si>
    <t xml:space="preserve">    旅游发展基金支出</t>
  </si>
  <si>
    <t xml:space="preserve">    国有土地使用权出让收入安排的支出</t>
  </si>
  <si>
    <t xml:space="preserve">    国有土地收益基金安排的支出</t>
  </si>
  <si>
    <t xml:space="preserve">    农业土地开发资金安排的支出</t>
  </si>
  <si>
    <t xml:space="preserve">    大中型水库库区基金安排的支出</t>
  </si>
  <si>
    <t xml:space="preserve">    国家重大水利工程建设基金安排的支出</t>
  </si>
  <si>
    <t>七、资源勘探信息等支出</t>
  </si>
  <si>
    <t>八、其他支出</t>
  </si>
  <si>
    <t>九、债务付息支出</t>
  </si>
  <si>
    <t>十、债务发行费用支出</t>
  </si>
  <si>
    <t>表二十五</t>
  </si>
  <si>
    <t>表二十六</t>
  </si>
  <si>
    <t>表二十七</t>
  </si>
  <si>
    <t>2020年县本级政府性基金收入预算表</t>
  </si>
  <si>
    <t>2020年县本级政府性基金支出预算表</t>
  </si>
  <si>
    <t xml:space="preserve">        征地和拆迁补偿支出</t>
  </si>
  <si>
    <t xml:space="preserve">        土地出让业务支出</t>
  </si>
  <si>
    <t xml:space="preserve">        补助征地农民支出</t>
  </si>
  <si>
    <t xml:space="preserve">        其他国有土地使用权出让收入安排的支出</t>
  </si>
  <si>
    <t xml:space="preserve">    城市基础设施配套费收入安排的支出</t>
  </si>
  <si>
    <t xml:space="preserve">    污水处理费收入安排的支出</t>
  </si>
  <si>
    <t xml:space="preserve">        城市公共设施</t>
  </si>
  <si>
    <t xml:space="preserve">        城市环境卫生</t>
  </si>
  <si>
    <t xml:space="preserve">        其他城市基础设施配套费安排的支出</t>
  </si>
  <si>
    <t xml:space="preserve">        污水处理设施建设和运营</t>
  </si>
  <si>
    <t xml:space="preserve">        代征手续费</t>
  </si>
  <si>
    <t xml:space="preserve">        其他污水处理费安排的支出 </t>
  </si>
  <si>
    <t xml:space="preserve">    城市基础设施配套费安排的支出</t>
  </si>
  <si>
    <t>2020年县本级政府性基金支出预算总表</t>
  </si>
  <si>
    <t>合计</t>
  </si>
  <si>
    <t>合计</t>
  </si>
  <si>
    <t>2020年县本级支出预算</t>
  </si>
  <si>
    <t>补助镇级支出</t>
  </si>
  <si>
    <t>表二十八</t>
  </si>
  <si>
    <t>预算数</t>
  </si>
  <si>
    <t>已落实地区数</t>
  </si>
  <si>
    <t>未落实地区数</t>
  </si>
  <si>
    <t>2020年县本级政府性基金预算转移支付预算表</t>
  </si>
  <si>
    <t>表二十九</t>
  </si>
  <si>
    <t>合计</t>
  </si>
  <si>
    <t>2020年县本级政府性基金预算转移支付分镇预算表</t>
  </si>
  <si>
    <t>表三十</t>
  </si>
  <si>
    <t>表三十二</t>
  </si>
  <si>
    <t>表三十三</t>
  </si>
  <si>
    <t>表三十四</t>
  </si>
  <si>
    <t>表三十五</t>
  </si>
  <si>
    <t>2019年县本级国有资本经营预算收入执行情况表</t>
  </si>
  <si>
    <t>2019年县本级国有资本经营支出执行情况表</t>
  </si>
  <si>
    <r>
      <t xml:space="preserve"> </t>
    </r>
    <r>
      <rPr>
        <sz val="11"/>
        <color indexed="8"/>
        <rFont val="宋体"/>
        <family val="0"/>
      </rPr>
      <t xml:space="preserve">   其他国有资本经营预算企业利润收入</t>
    </r>
  </si>
  <si>
    <t xml:space="preserve">    其他国有资本经营预算支出(项)</t>
  </si>
  <si>
    <t>表三十六</t>
  </si>
  <si>
    <t>表三十七</t>
  </si>
  <si>
    <t>表三十八</t>
  </si>
  <si>
    <t>表三十九</t>
  </si>
  <si>
    <t>2020年县本级国有资本经营支出预算表</t>
  </si>
  <si>
    <r>
      <t>2020</t>
    </r>
    <r>
      <rPr>
        <sz val="20"/>
        <rFont val="方正小标宋简体"/>
        <family val="0"/>
      </rPr>
      <t>年县本级国有资本经营收入预算表</t>
    </r>
  </si>
  <si>
    <t>表四十</t>
  </si>
  <si>
    <t>2020年县本级国有资本经营预算转移支付分镇预算表</t>
  </si>
  <si>
    <t>注：2020年县本级无对下国有资本经营预算转移支付，按照预算公开要求，列示空表。</t>
  </si>
  <si>
    <r>
      <t>备注：2</t>
    </r>
    <r>
      <rPr>
        <sz val="11"/>
        <color indexed="10"/>
        <rFont val="宋体"/>
        <family val="0"/>
      </rPr>
      <t>020</t>
    </r>
    <r>
      <rPr>
        <sz val="11"/>
        <color indexed="10"/>
        <rFont val="宋体"/>
        <family val="0"/>
      </rPr>
      <t>年初预算未安排向乡镇的专项转移支付资金，按照政府预算公开要求，公开空表。</t>
    </r>
  </si>
  <si>
    <t>备注：2020年年初预算未安排对镇级政府性基金转移支付支出预算，按照政府预算公开要求，公开空表</t>
  </si>
  <si>
    <t>备注：2020年年初预算未安排对镇级政府性基金转移支付支出预算，按照政府预算公开要求，公开空表。</t>
  </si>
  <si>
    <t>表四十一</t>
  </si>
  <si>
    <t>表四十二</t>
  </si>
  <si>
    <t>表四十三</t>
  </si>
  <si>
    <t>表四十四</t>
  </si>
  <si>
    <t>2020年县本级专项转移支付预算总表</t>
  </si>
  <si>
    <t>已落实地区数</t>
  </si>
  <si>
    <t>未落实地区数</t>
  </si>
  <si>
    <t>单位：万元</t>
  </si>
  <si>
    <t>表十六</t>
  </si>
  <si>
    <t>2020年新增一般债券安排方案表</t>
  </si>
  <si>
    <t>表十七</t>
  </si>
  <si>
    <t>项      目</t>
  </si>
  <si>
    <t>新增一般债券</t>
  </si>
  <si>
    <t xml:space="preserve">      基本建设资金 </t>
  </si>
  <si>
    <t xml:space="preserve">      交通运输发展资金</t>
  </si>
  <si>
    <t xml:space="preserve">      支持县域经济发展及城镇化建设</t>
  </si>
  <si>
    <t xml:space="preserve">      环保专项资金</t>
  </si>
  <si>
    <t xml:space="preserve">      城镇保障性安居工程专项资金</t>
  </si>
  <si>
    <t xml:space="preserve">      城镇保障性安居工程专项资金--农村危房改造补助资金</t>
  </si>
  <si>
    <t xml:space="preserve">      学校建设发展专项资金</t>
  </si>
  <si>
    <t xml:space="preserve">      公共文化发展专项资金</t>
  </si>
  <si>
    <t xml:space="preserve">      扶贫专项资金</t>
  </si>
  <si>
    <t xml:space="preserve">      水利专项资金</t>
  </si>
  <si>
    <t xml:space="preserve">      农业农村专项资金</t>
  </si>
  <si>
    <t xml:space="preserve">      支持区域发展专项资金（陕南循环发展资金）</t>
  </si>
  <si>
    <t xml:space="preserve">      城镇化发展专项资金</t>
  </si>
  <si>
    <t>一、县本级使用债券资金</t>
  </si>
  <si>
    <t>二、镇级使用债券资金</t>
  </si>
  <si>
    <t>2020年新增专项债券安排方案表</t>
  </si>
  <si>
    <t>表三十一</t>
  </si>
  <si>
    <t>新增专项债券</t>
  </si>
  <si>
    <t>合    计</t>
  </si>
  <si>
    <t xml:space="preserve">    水利项目建设</t>
  </si>
  <si>
    <t>一、县本级使用债券资金</t>
  </si>
  <si>
    <t>二、镇级使用债券资金</t>
  </si>
  <si>
    <t xml:space="preserve">    易地移民搬迁专项</t>
  </si>
  <si>
    <t>目    录</t>
  </si>
  <si>
    <t>一、一般公共预算报表</t>
  </si>
  <si>
    <t>表6 2019年一般债务限额和余额情况表</t>
  </si>
  <si>
    <t>表17 2020年新增一般债券安排方案表</t>
  </si>
  <si>
    <t>二、政府性基金预算报表</t>
  </si>
  <si>
    <t>表23 2019年专项债务限额和余额情况表</t>
  </si>
  <si>
    <t>表31 2020年新增专项债券安排方案表</t>
  </si>
  <si>
    <t>三、国有资本经营预算报表</t>
  </si>
  <si>
    <t>四、社会保险基金预算报表</t>
  </si>
  <si>
    <t>表1 2019年全县一般公共预算收入执行情况表</t>
  </si>
  <si>
    <t>表2 2019年全县一般公共预算支出执行情况表</t>
  </si>
  <si>
    <t>表7 2020年全县一般公共预算收入预算表</t>
  </si>
  <si>
    <t>表8 2020年全县一般公共预算支出预算表</t>
  </si>
  <si>
    <t>表18 2019年全县政府性基金预算收入执行情况表</t>
  </si>
  <si>
    <t>表19 2019年全县政府性基金预算支出执行情况表</t>
  </si>
  <si>
    <t>表24 2020年全县政府性基金预算收入预算表</t>
  </si>
  <si>
    <t>表25 2020年全县政府性基金预算支出预算表</t>
  </si>
  <si>
    <t>表32 2019年全县国有资本经营预算收入执行情况表</t>
  </si>
  <si>
    <t>表33 2019年全县国有资本经营预算支出执行情况表</t>
  </si>
  <si>
    <t>表36 2020年全县国有资本经营预算收入预算表</t>
  </si>
  <si>
    <t>表37 2020年全县国有资本经营预算支出预算表</t>
  </si>
  <si>
    <t>表41 2019年全县社会保险基金收入预算执行情况表</t>
  </si>
  <si>
    <t>表42 2019年全县社会保险基金支出预算执行情况表</t>
  </si>
  <si>
    <t>表43 2020年全县社会保险基金收入预算表</t>
  </si>
  <si>
    <t>表44 2020年全县社会保险基金支出预算表</t>
  </si>
  <si>
    <t>表3 2019年县本级一般公共预算收入执行情况表</t>
  </si>
  <si>
    <t>表4 2019年县本级一般公共预算支出执行情况表</t>
  </si>
  <si>
    <t>表9 2020年县本级一般公共预算收入预算表</t>
  </si>
  <si>
    <t>表10 2020年县本级一般公共预算支出预算总表</t>
  </si>
  <si>
    <t>表11 2020年县本级一般公共预算支出预算表</t>
  </si>
  <si>
    <t>表14 2020年县本级税收返还和转移支付预算总表</t>
  </si>
  <si>
    <t>表15 2020年县本级专项转移支付预算表</t>
  </si>
  <si>
    <t>表20 2019年县本级政府性基金预算收入执行情况表</t>
  </si>
  <si>
    <t>表21 2019年县本级政府性基金预算支出执行情况表</t>
  </si>
  <si>
    <t>表26 2020年县本级政府性基金预算收入预算表</t>
  </si>
  <si>
    <t>表27 2020年县本级政府性基金预算支出预算总表</t>
  </si>
  <si>
    <t>表28 2020年县本级政府性基金预算支出预算表</t>
  </si>
  <si>
    <t>表29 2020年县本级政府性基金预算转移支付预算表</t>
  </si>
  <si>
    <t>表34 2019年县本级国有资本经营预算收入执行情况表</t>
  </si>
  <si>
    <t>表35 2019年县本级国有资本经营预算支出执行情况表</t>
  </si>
  <si>
    <t>表38 2020年县本级国有资本经营预算收入预算表</t>
  </si>
  <si>
    <t>表39 2020年县本级国有资本经营预算支出预算表</t>
  </si>
  <si>
    <t>表5 2019年省市一般公共预算补助情况表</t>
  </si>
  <si>
    <t>表16 2020年县本级专项转移支付分镇预算表</t>
  </si>
  <si>
    <t>表22 2019年省市政府性基金补助情况表</t>
  </si>
  <si>
    <t>表30 2020年县本级政府性基金预算转移支付分镇预算表</t>
  </si>
  <si>
    <t>表40 2020年县本级国有资本经营预算转移支付分镇情况表</t>
  </si>
  <si>
    <t>是否空表</t>
  </si>
  <si>
    <t>备注</t>
  </si>
  <si>
    <t>否</t>
  </si>
  <si>
    <t>是</t>
  </si>
  <si>
    <t>备注：2020年年初预算未预算当年新增专项债券预算，待当年到位后，列入调整预算。按预算公开办法要求，本次公开空表。</t>
  </si>
  <si>
    <t>备注：2020年年初预预算未预算当年新增一般政府债券预算，待当年到位后，列入调整预算。按预算公开办法要求，本次公开空表。</t>
  </si>
  <si>
    <t>2020年县本级税收返还和转移支付预算总表</t>
  </si>
  <si>
    <t>表十二</t>
  </si>
  <si>
    <t>功能编码名称</t>
  </si>
  <si>
    <t>总计</t>
  </si>
  <si>
    <t>501机关工资福利支出</t>
  </si>
  <si>
    <t>502机关商品和服务支出</t>
  </si>
  <si>
    <t>503机关资本性支出(一)</t>
  </si>
  <si>
    <t>504机关资本性支出(二)</t>
  </si>
  <si>
    <t>505对事业单位经常性补助</t>
  </si>
  <si>
    <t>507对企业补助</t>
  </si>
  <si>
    <t>508对企业资本性支出</t>
  </si>
  <si>
    <t>509对个人和家庭的补助</t>
  </si>
  <si>
    <t>510对社会保障基金补助</t>
  </si>
  <si>
    <t>511债务利息及费用支出</t>
  </si>
  <si>
    <t>599其他支出</t>
  </si>
  <si>
    <t>小计</t>
  </si>
  <si>
    <t>50101工资奖金津补贴</t>
  </si>
  <si>
    <t>50102社会保险缴费</t>
  </si>
  <si>
    <t>50103住房公积金</t>
  </si>
  <si>
    <t>50199其他工资福利支出</t>
  </si>
  <si>
    <t>50201办公费</t>
  </si>
  <si>
    <t>50203培训费</t>
  </si>
  <si>
    <t>50204专用材料购置费</t>
  </si>
  <si>
    <t>50205委托业务费</t>
  </si>
  <si>
    <t>50206公务接待费</t>
  </si>
  <si>
    <t>50207因公出国(境)费用</t>
  </si>
  <si>
    <t>50208公务用车运行维护费</t>
  </si>
  <si>
    <t>50209维修(护)费</t>
  </si>
  <si>
    <t>50299其他商品和服务支出</t>
  </si>
  <si>
    <t>50301房屋建筑物构建</t>
  </si>
  <si>
    <t>50302基础设施建设</t>
  </si>
  <si>
    <t>50303公务用车购置</t>
  </si>
  <si>
    <t>50305土地征迁补偿和安置支出</t>
  </si>
  <si>
    <t>50306设备购置</t>
  </si>
  <si>
    <t>50307大型修缮</t>
  </si>
  <si>
    <t>50399其他资本性支出</t>
  </si>
  <si>
    <t>50401房屋建筑物构建</t>
  </si>
  <si>
    <t>50402基础设施建设</t>
  </si>
  <si>
    <t>50403公务用车购置</t>
  </si>
  <si>
    <t>50404设备购置</t>
  </si>
  <si>
    <t>50405大型修缮</t>
  </si>
  <si>
    <t>50499其他资本性支出</t>
  </si>
  <si>
    <t>50501工资福利支出</t>
  </si>
  <si>
    <t>50502商品和服务支出</t>
  </si>
  <si>
    <t>50601资本性支出(一)</t>
  </si>
  <si>
    <t>50602资本性支出(二)</t>
  </si>
  <si>
    <t>50701费用补贴</t>
  </si>
  <si>
    <t>50702利息补贴</t>
  </si>
  <si>
    <t>50799其他对企业补助</t>
  </si>
  <si>
    <t>50801对企业资本性支出(一)</t>
  </si>
  <si>
    <t>50802对企业资本性支出(二)</t>
  </si>
  <si>
    <t>50901社会福利和救助</t>
  </si>
  <si>
    <t>50902助学金</t>
  </si>
  <si>
    <t>50903个人农业生产补贴</t>
  </si>
  <si>
    <t>50905离退休费</t>
  </si>
  <si>
    <t>50999其他对个人和家庭的补助</t>
  </si>
  <si>
    <t>51002对社会保险基金补助</t>
  </si>
  <si>
    <t>51003补充全国社会保障基金</t>
  </si>
  <si>
    <t>51101国内债务利息</t>
  </si>
  <si>
    <t>51102国外债务付息</t>
  </si>
  <si>
    <t>51103国内债务发行费用</t>
  </si>
  <si>
    <t>51104国外债务发行费用</t>
  </si>
  <si>
    <t>59906赠与</t>
  </si>
  <si>
    <t>59907国家赔偿费用支出</t>
  </si>
  <si>
    <t>59908对民间非营利组织和群众性自治组织补贴</t>
  </si>
  <si>
    <t>59999其他支出</t>
  </si>
  <si>
    <t>**</t>
  </si>
  <si>
    <t>【204】公共安全支出</t>
  </si>
  <si>
    <t>【205】教育支出</t>
  </si>
  <si>
    <t>【206】科学技术支出</t>
  </si>
  <si>
    <t>【207】文化旅游体育与传媒支出</t>
  </si>
  <si>
    <t>【208】社会保障和就业支出</t>
  </si>
  <si>
    <t>【210】卫生健康支出</t>
  </si>
  <si>
    <t>【211】节能环保支出</t>
  </si>
  <si>
    <t>【212】城乡社区支出</t>
  </si>
  <si>
    <t>【213】农林水支出</t>
  </si>
  <si>
    <t>【214】交通运输支出</t>
  </si>
  <si>
    <t>【215】资源勘探信息等支出</t>
  </si>
  <si>
    <t>【216】商业服务业等支出</t>
  </si>
  <si>
    <t>【217】金融支出</t>
  </si>
  <si>
    <t>【220】自然资源海洋气象等支出</t>
  </si>
  <si>
    <t>【221】住房保障支出</t>
  </si>
  <si>
    <t>【222】粮油储备支出</t>
  </si>
  <si>
    <r>
      <t>【22</t>
    </r>
    <r>
      <rPr>
        <sz val="9"/>
        <rFont val="宋体"/>
        <family val="0"/>
      </rPr>
      <t>4</t>
    </r>
    <r>
      <rPr>
        <sz val="9"/>
        <rFont val="宋体"/>
        <family val="0"/>
      </rPr>
      <t>】灾害防治及应急管理支出</t>
    </r>
  </si>
  <si>
    <t>【227】预备费</t>
  </si>
  <si>
    <t>【229】其他支出</t>
  </si>
  <si>
    <t>【232】债务付息支出</t>
  </si>
  <si>
    <t>【233】债务发行费用支出</t>
  </si>
  <si>
    <t>表十三</t>
  </si>
  <si>
    <t>表12 2020年县本级一般公共预算支出经济分类预算表</t>
  </si>
  <si>
    <t>50202会议费</t>
  </si>
  <si>
    <t>表13 2020年县本级一般公共预算基本支出表</t>
  </si>
  <si>
    <t>506对事业单位资本性补助</t>
  </si>
  <si>
    <t>【201】一般公共服务支出</t>
  </si>
  <si>
    <r>
      <t>【20</t>
    </r>
    <r>
      <rPr>
        <sz val="9"/>
        <rFont val="宋体"/>
        <family val="0"/>
      </rPr>
      <t>3</t>
    </r>
    <r>
      <rPr>
        <sz val="9"/>
        <rFont val="宋体"/>
        <family val="0"/>
      </rPr>
      <t>】国防支出</t>
    </r>
  </si>
  <si>
    <t>2020年县本级一般公共预算支出经济分类预算表</t>
  </si>
  <si>
    <t>2020年县本级一般公共预算基本支出表</t>
  </si>
  <si>
    <t>2020年县本级一般公共预算基本支出表</t>
  </si>
  <si>
    <t>不涉及</t>
  </si>
  <si>
    <t>不涉及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</si>
</sst>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_ "/>
    <numFmt numFmtId="179" formatCode="0.00_);[Red]\(0.00\)"/>
    <numFmt numFmtId="180" formatCode="0.0_);[Red]\(0.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0_ "/>
    <numFmt numFmtId="186" formatCode="0_);[Red]\(0\)"/>
    <numFmt numFmtId="187" formatCode="#,##0.0_ "/>
    <numFmt numFmtId="188" formatCode="&quot;¥&quot;* _-#,##0;&quot;¥&quot;* \-#,##0;&quot;¥&quot;* _-&quot;-&quot;;@"/>
    <numFmt numFmtId="189" formatCode="* #,##0;* \-#,##0;* &quot;-&quot;;@"/>
    <numFmt numFmtId="190" formatCode="&quot;¥&quot;* _-#,##0.00;&quot;¥&quot;* \-#,##0.00;&quot;¥&quot;* _-&quot;-&quot;??;@"/>
    <numFmt numFmtId="191" formatCode="* #,##0.00;* \-#,##0.00;* &quot;-&quot;??;@"/>
    <numFmt numFmtId="192" formatCode=";;"/>
    <numFmt numFmtId="193" formatCode="0.0000000_ "/>
    <numFmt numFmtId="194" formatCode="0.000000_ "/>
    <numFmt numFmtId="195" formatCode="0.00000_ "/>
    <numFmt numFmtId="196" formatCode="0.0000_ "/>
    <numFmt numFmtId="197" formatCode="0.000_ "/>
    <numFmt numFmtId="198" formatCode="_ * #,##0_ ;_ * \-#,##0_ ;_ * &quot;-&quot;??_ ;_ @_ "/>
    <numFmt numFmtId="199" formatCode="000000"/>
    <numFmt numFmtId="200" formatCode="#,##0_ ;[Red]\-#,##0\ "/>
    <numFmt numFmtId="201" formatCode="#,##0.00_ "/>
  </numFmts>
  <fonts count="105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黑体"/>
      <family val="3"/>
    </font>
    <font>
      <sz val="9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b/>
      <sz val="9"/>
      <name val="宋体"/>
      <family val="0"/>
    </font>
    <font>
      <sz val="11"/>
      <name val="宋体"/>
      <family val="0"/>
    </font>
    <font>
      <sz val="14"/>
      <color indexed="8"/>
      <name val="黑体"/>
      <family val="3"/>
    </font>
    <font>
      <sz val="18"/>
      <color indexed="8"/>
      <name val="方正小标宋简体"/>
      <family val="0"/>
    </font>
    <font>
      <sz val="26"/>
      <color indexed="8"/>
      <name val="方正小标宋简体"/>
      <family val="0"/>
    </font>
    <font>
      <sz val="26"/>
      <color indexed="8"/>
      <name val="黑体"/>
      <family val="3"/>
    </font>
    <font>
      <sz val="18"/>
      <color indexed="8"/>
      <name val="黑体"/>
      <family val="3"/>
    </font>
    <font>
      <sz val="20"/>
      <name val="方正小标宋简体"/>
      <family val="0"/>
    </font>
    <font>
      <sz val="20"/>
      <color indexed="8"/>
      <name val="方正小标宋简体"/>
      <family val="0"/>
    </font>
    <font>
      <sz val="12"/>
      <color indexed="8"/>
      <name val="宋体"/>
      <family val="0"/>
    </font>
    <font>
      <sz val="14"/>
      <name val="黑体"/>
      <family val="3"/>
    </font>
    <font>
      <sz val="12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sz val="10"/>
      <name val="宋体"/>
      <family val="0"/>
    </font>
    <font>
      <b/>
      <sz val="20"/>
      <name val="方正小标宋简体"/>
      <family val="0"/>
    </font>
    <font>
      <b/>
      <sz val="11"/>
      <name val="宋体"/>
      <family val="0"/>
    </font>
    <font>
      <sz val="11"/>
      <color indexed="10"/>
      <name val="宋体"/>
      <family val="0"/>
    </font>
    <font>
      <b/>
      <sz val="9"/>
      <name val="Tahoma"/>
      <family val="2"/>
    </font>
    <font>
      <sz val="9"/>
      <name val="Tahoma"/>
      <family val="2"/>
    </font>
    <font>
      <b/>
      <sz val="11"/>
      <color indexed="8"/>
      <name val="宋体"/>
      <family val="0"/>
    </font>
    <font>
      <sz val="11"/>
      <name val="楷体"/>
      <family val="3"/>
    </font>
    <font>
      <b/>
      <sz val="11"/>
      <name val="黑体"/>
      <family val="3"/>
    </font>
    <font>
      <b/>
      <sz val="11"/>
      <name val="Times New Roman"/>
      <family val="1"/>
    </font>
    <font>
      <sz val="11"/>
      <name val="仿宋"/>
      <family val="3"/>
    </font>
    <font>
      <sz val="11"/>
      <name val="Times New Roman"/>
      <family val="1"/>
    </font>
    <font>
      <sz val="10"/>
      <name val="Helv"/>
      <family val="2"/>
    </font>
    <font>
      <sz val="11"/>
      <name val="楷体_GB2312"/>
      <family val="0"/>
    </font>
    <font>
      <b/>
      <sz val="11"/>
      <color indexed="8"/>
      <name val="黑体"/>
      <family val="3"/>
    </font>
    <font>
      <sz val="11"/>
      <color indexed="8"/>
      <name val="仿宋"/>
      <family val="3"/>
    </font>
    <font>
      <b/>
      <sz val="11"/>
      <color indexed="8"/>
      <name val="仿宋"/>
      <family val="3"/>
    </font>
    <font>
      <sz val="10"/>
      <name val="Arial"/>
      <family val="2"/>
    </font>
    <font>
      <sz val="10"/>
      <name val="楷体"/>
      <family val="3"/>
    </font>
    <font>
      <b/>
      <sz val="18"/>
      <color indexed="8"/>
      <name val="黑体"/>
      <family val="3"/>
    </font>
    <font>
      <sz val="12"/>
      <name val="楷体"/>
      <family val="3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8"/>
      <name val="黑体"/>
      <family val="3"/>
    </font>
    <font>
      <sz val="11"/>
      <name val="黑体"/>
      <family val="3"/>
    </font>
    <font>
      <sz val="14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color indexed="8"/>
      <name val="宋体"/>
      <family val="0"/>
    </font>
    <font>
      <sz val="12"/>
      <color indexed="10"/>
      <name val="仿宋"/>
      <family val="3"/>
    </font>
    <font>
      <sz val="11"/>
      <color indexed="8"/>
      <name val="楷体"/>
      <family val="3"/>
    </font>
    <font>
      <b/>
      <sz val="18"/>
      <name val="宋体"/>
      <family val="0"/>
    </font>
    <font>
      <b/>
      <sz val="18"/>
      <color indexed="8"/>
      <name val="宋体"/>
      <family val="0"/>
    </font>
    <font>
      <sz val="20"/>
      <color indexed="8"/>
      <name val="黑体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b/>
      <sz val="12"/>
      <name val="Calibri"/>
      <family val="0"/>
    </font>
    <font>
      <sz val="12"/>
      <name val="Calibri"/>
      <family val="0"/>
    </font>
    <font>
      <sz val="12"/>
      <color theme="1"/>
      <name val="Calibri"/>
      <family val="0"/>
    </font>
    <font>
      <b/>
      <sz val="11"/>
      <name val="Calibri"/>
      <family val="0"/>
    </font>
    <font>
      <sz val="12"/>
      <color indexed="8"/>
      <name val="Calibri"/>
      <family val="0"/>
    </font>
    <font>
      <b/>
      <sz val="12"/>
      <color theme="1"/>
      <name val="Calibri"/>
      <family val="0"/>
    </font>
    <font>
      <sz val="10"/>
      <name val="Calibri"/>
      <family val="0"/>
    </font>
    <font>
      <sz val="11"/>
      <color indexed="8"/>
      <name val="Calibri"/>
      <family val="0"/>
    </font>
    <font>
      <sz val="11"/>
      <color rgb="FFFF0000"/>
      <name val="宋体"/>
      <family val="0"/>
    </font>
    <font>
      <sz val="11"/>
      <color theme="1"/>
      <name val="宋体"/>
      <family val="0"/>
    </font>
    <font>
      <sz val="12"/>
      <color rgb="FFFF0000"/>
      <name val="仿宋"/>
      <family val="3"/>
    </font>
    <font>
      <sz val="11"/>
      <color rgb="FF000000"/>
      <name val="楷体"/>
      <family val="3"/>
    </font>
    <font>
      <b/>
      <sz val="11"/>
      <color rgb="FF000000"/>
      <name val="黑体"/>
      <family val="3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1"/>
      <color rgb="FF000000"/>
      <name val="仿宋"/>
      <family val="3"/>
    </font>
    <font>
      <b/>
      <sz val="18"/>
      <name val="Cambria"/>
      <family val="0"/>
    </font>
    <font>
      <sz val="20"/>
      <color theme="1"/>
      <name val="方正小标宋简体"/>
      <family val="0"/>
    </font>
    <font>
      <b/>
      <sz val="18"/>
      <color rgb="FF000000"/>
      <name val="Cambria"/>
      <family val="0"/>
    </font>
    <font>
      <b/>
      <sz val="18"/>
      <color indexed="8"/>
      <name val="Cambria"/>
      <family val="0"/>
    </font>
    <font>
      <sz val="20"/>
      <color theme="1"/>
      <name val="黑体"/>
      <family val="3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mediumGray">
        <fgColor indexed="9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7" fillId="0" borderId="0" applyBorder="0">
      <alignment/>
      <protection/>
    </xf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1" applyNumberFormat="0" applyFill="0" applyAlignment="0" applyProtection="0"/>
    <xf numFmtId="0" fontId="69" fillId="0" borderId="2" applyNumberFormat="0" applyFill="0" applyAlignment="0" applyProtection="0"/>
    <xf numFmtId="0" fontId="70" fillId="0" borderId="3" applyNumberFormat="0" applyFill="0" applyAlignment="0" applyProtection="0"/>
    <xf numFmtId="0" fontId="70" fillId="0" borderId="0" applyNumberFormat="0" applyFill="0" applyBorder="0" applyAlignment="0" applyProtection="0"/>
    <xf numFmtId="0" fontId="71" fillId="2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72" fillId="21" borderId="0" applyNumberFormat="0" applyBorder="0" applyAlignment="0" applyProtection="0"/>
    <xf numFmtId="0" fontId="73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4" fillId="22" borderId="5" applyNumberFormat="0" applyAlignment="0" applyProtection="0"/>
    <xf numFmtId="0" fontId="75" fillId="23" borderId="6" applyNumberFormat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6" fillId="26" borderId="0" applyNumberFormat="0" applyBorder="0" applyAlignment="0" applyProtection="0"/>
    <xf numFmtId="0" fontId="66" fillId="27" borderId="0" applyNumberFormat="0" applyBorder="0" applyAlignment="0" applyProtection="0"/>
    <xf numFmtId="0" fontId="66" fillId="28" borderId="0" applyNumberFormat="0" applyBorder="0" applyAlignment="0" applyProtection="0"/>
    <xf numFmtId="0" fontId="66" fillId="29" borderId="0" applyNumberFormat="0" applyBorder="0" applyAlignment="0" applyProtection="0"/>
    <xf numFmtId="0" fontId="79" fillId="30" borderId="0" applyNumberFormat="0" applyBorder="0" applyAlignment="0" applyProtection="0"/>
    <xf numFmtId="0" fontId="80" fillId="22" borderId="8" applyNumberFormat="0" applyAlignment="0" applyProtection="0"/>
    <xf numFmtId="0" fontId="81" fillId="31" borderId="5" applyNumberFormat="0" applyAlignment="0" applyProtection="0"/>
    <xf numFmtId="0" fontId="19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479">
    <xf numFmtId="0" fontId="0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57" fontId="12" fillId="0" borderId="0" xfId="0" applyNumberFormat="1" applyFont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8" fillId="0" borderId="0" xfId="0" applyFont="1" applyAlignment="1">
      <alignment vertical="center"/>
    </xf>
    <xf numFmtId="0" fontId="16" fillId="0" borderId="0" xfId="0" applyFont="1" applyFill="1" applyAlignment="1">
      <alignment vertical="center"/>
    </xf>
    <xf numFmtId="0" fontId="7" fillId="0" borderId="0" xfId="52" applyFont="1">
      <alignment/>
      <protection/>
    </xf>
    <xf numFmtId="0" fontId="0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vertical="center"/>
    </xf>
    <xf numFmtId="0" fontId="77" fillId="0" borderId="0" xfId="0" applyFont="1" applyAlignment="1">
      <alignment vertical="center"/>
    </xf>
    <xf numFmtId="0" fontId="82" fillId="0" borderId="10" xfId="0" applyFont="1" applyFill="1" applyBorder="1" applyAlignment="1">
      <alignment vertical="center"/>
    </xf>
    <xf numFmtId="0" fontId="83" fillId="0" borderId="11" xfId="0" applyFont="1" applyFill="1" applyBorder="1" applyAlignment="1">
      <alignment horizontal="distributed" vertical="center"/>
    </xf>
    <xf numFmtId="0" fontId="83" fillId="0" borderId="12" xfId="0" applyFont="1" applyFill="1" applyBorder="1" applyAlignment="1">
      <alignment horizontal="center" vertical="center" wrapText="1"/>
    </xf>
    <xf numFmtId="0" fontId="83" fillId="0" borderId="13" xfId="0" applyFont="1" applyFill="1" applyBorder="1" applyAlignment="1">
      <alignment vertical="center"/>
    </xf>
    <xf numFmtId="178" fontId="84" fillId="0" borderId="14" xfId="0" applyNumberFormat="1" applyFont="1" applyFill="1" applyBorder="1" applyAlignment="1">
      <alignment vertical="center"/>
    </xf>
    <xf numFmtId="0" fontId="84" fillId="0" borderId="10" xfId="0" applyFont="1" applyFill="1" applyBorder="1" applyAlignment="1">
      <alignment horizontal="center" vertical="center"/>
    </xf>
    <xf numFmtId="0" fontId="84" fillId="0" borderId="10" xfId="0" applyFont="1" applyFill="1" applyBorder="1" applyAlignment="1">
      <alignment horizontal="right" vertical="center"/>
    </xf>
    <xf numFmtId="178" fontId="84" fillId="0" borderId="14" xfId="0" applyNumberFormat="1" applyFont="1" applyFill="1" applyBorder="1" applyAlignment="1">
      <alignment horizontal="right" vertical="center"/>
    </xf>
    <xf numFmtId="0" fontId="83" fillId="0" borderId="15" xfId="0" applyFont="1" applyFill="1" applyBorder="1" applyAlignment="1">
      <alignment horizontal="right" vertical="center"/>
    </xf>
    <xf numFmtId="178" fontId="84" fillId="0" borderId="16" xfId="0" applyNumberFormat="1" applyFont="1" applyFill="1" applyBorder="1" applyAlignment="1">
      <alignment horizontal="right" vertical="center"/>
    </xf>
    <xf numFmtId="0" fontId="85" fillId="0" borderId="0" xfId="0" applyFont="1" applyAlignment="1">
      <alignment horizontal="right" vertical="center"/>
    </xf>
    <xf numFmtId="0" fontId="85" fillId="0" borderId="17" xfId="0" applyFont="1" applyBorder="1" applyAlignment="1">
      <alignment vertical="center"/>
    </xf>
    <xf numFmtId="0" fontId="83" fillId="0" borderId="11" xfId="0" applyFont="1" applyFill="1" applyBorder="1" applyAlignment="1">
      <alignment horizontal="center" vertical="center"/>
    </xf>
    <xf numFmtId="0" fontId="83" fillId="0" borderId="18" xfId="0" applyFont="1" applyFill="1" applyBorder="1" applyAlignment="1">
      <alignment horizontal="center" vertical="center"/>
    </xf>
    <xf numFmtId="0" fontId="82" fillId="0" borderId="13" xfId="0" applyFont="1" applyFill="1" applyBorder="1" applyAlignment="1">
      <alignment vertical="center"/>
    </xf>
    <xf numFmtId="178" fontId="82" fillId="0" borderId="14" xfId="0" applyNumberFormat="1" applyFont="1" applyFill="1" applyBorder="1" applyAlignment="1">
      <alignment vertical="center"/>
    </xf>
    <xf numFmtId="0" fontId="82" fillId="0" borderId="13" xfId="0" applyFont="1" applyFill="1" applyBorder="1" applyAlignment="1">
      <alignment vertical="center" wrapText="1"/>
    </xf>
    <xf numFmtId="0" fontId="86" fillId="0" borderId="13" xfId="0" applyFont="1" applyFill="1" applyBorder="1" applyAlignment="1">
      <alignment horizontal="center" vertical="center"/>
    </xf>
    <xf numFmtId="176" fontId="84" fillId="0" borderId="10" xfId="0" applyNumberFormat="1" applyFont="1" applyFill="1" applyBorder="1" applyAlignment="1">
      <alignment horizontal="center" vertical="center"/>
    </xf>
    <xf numFmtId="0" fontId="84" fillId="0" borderId="14" xfId="0" applyFont="1" applyFill="1" applyBorder="1" applyAlignment="1">
      <alignment vertical="center"/>
    </xf>
    <xf numFmtId="0" fontId="87" fillId="0" borderId="0" xfId="0" applyFont="1" applyAlignment="1">
      <alignment vertical="center"/>
    </xf>
    <xf numFmtId="0" fontId="87" fillId="0" borderId="0" xfId="0" applyFont="1" applyAlignment="1">
      <alignment horizontal="center" vertical="center"/>
    </xf>
    <xf numFmtId="0" fontId="86" fillId="0" borderId="10" xfId="0" applyFont="1" applyFill="1" applyBorder="1" applyAlignment="1">
      <alignment horizontal="right" vertical="center"/>
    </xf>
    <xf numFmtId="180" fontId="86" fillId="0" borderId="10" xfId="0" applyNumberFormat="1" applyFont="1" applyFill="1" applyBorder="1" applyAlignment="1">
      <alignment horizontal="right" vertical="center"/>
    </xf>
    <xf numFmtId="0" fontId="86" fillId="0" borderId="13" xfId="0" applyFont="1" applyFill="1" applyBorder="1" applyAlignment="1">
      <alignment horizontal="distributed" vertical="center" wrapText="1"/>
    </xf>
    <xf numFmtId="3" fontId="82" fillId="0" borderId="13" xfId="0" applyNumberFormat="1" applyFont="1" applyFill="1" applyBorder="1" applyAlignment="1" applyProtection="1">
      <alignment vertical="center" wrapText="1"/>
      <protection/>
    </xf>
    <xf numFmtId="178" fontId="82" fillId="0" borderId="14" xfId="0" applyNumberFormat="1" applyFont="1" applyFill="1" applyBorder="1" applyAlignment="1">
      <alignment horizontal="center" vertical="center"/>
    </xf>
    <xf numFmtId="0" fontId="86" fillId="0" borderId="13" xfId="0" applyFont="1" applyFill="1" applyBorder="1" applyAlignment="1">
      <alignment vertical="center" wrapText="1"/>
    </xf>
    <xf numFmtId="0" fontId="86" fillId="0" borderId="17" xfId="0" applyFont="1" applyFill="1" applyBorder="1" applyAlignment="1">
      <alignment horizontal="distributed" vertical="center" wrapText="1"/>
    </xf>
    <xf numFmtId="0" fontId="86" fillId="0" borderId="15" xfId="0" applyFont="1" applyFill="1" applyBorder="1" applyAlignment="1">
      <alignment vertical="center"/>
    </xf>
    <xf numFmtId="180" fontId="86" fillId="0" borderId="15" xfId="0" applyNumberFormat="1" applyFont="1" applyFill="1" applyBorder="1" applyAlignment="1">
      <alignment horizontal="right" vertical="center"/>
    </xf>
    <xf numFmtId="178" fontId="82" fillId="0" borderId="16" xfId="0" applyNumberFormat="1" applyFont="1" applyFill="1" applyBorder="1" applyAlignment="1">
      <alignment horizontal="center" vertical="center"/>
    </xf>
    <xf numFmtId="0" fontId="86" fillId="0" borderId="11" xfId="0" applyFont="1" applyFill="1" applyBorder="1" applyAlignment="1">
      <alignment horizontal="distributed" vertical="center" wrapText="1"/>
    </xf>
    <xf numFmtId="0" fontId="86" fillId="0" borderId="18" xfId="0" applyFont="1" applyFill="1" applyBorder="1" applyAlignment="1">
      <alignment horizontal="center" vertical="center" wrapText="1"/>
    </xf>
    <xf numFmtId="0" fontId="86" fillId="0" borderId="12" xfId="0" applyFont="1" applyFill="1" applyBorder="1" applyAlignment="1">
      <alignment horizontal="center" vertical="center" wrapText="1"/>
    </xf>
    <xf numFmtId="3" fontId="84" fillId="0" borderId="13" xfId="0" applyNumberFormat="1" applyFont="1" applyFill="1" applyBorder="1" applyAlignment="1" applyProtection="1">
      <alignment vertical="center"/>
      <protection/>
    </xf>
    <xf numFmtId="0" fontId="83" fillId="0" borderId="13" xfId="0" applyFont="1" applyFill="1" applyBorder="1" applyAlignment="1">
      <alignment horizontal="distributed" vertical="center"/>
    </xf>
    <xf numFmtId="1" fontId="84" fillId="0" borderId="13" xfId="0" applyNumberFormat="1" applyFont="1" applyFill="1" applyBorder="1" applyAlignment="1" applyProtection="1">
      <alignment vertical="center"/>
      <protection locked="0"/>
    </xf>
    <xf numFmtId="0" fontId="83" fillId="0" borderId="17" xfId="0" applyFont="1" applyFill="1" applyBorder="1" applyAlignment="1">
      <alignment horizontal="distributed" vertical="center"/>
    </xf>
    <xf numFmtId="3" fontId="82" fillId="0" borderId="13" xfId="0" applyNumberFormat="1" applyFont="1" applyFill="1" applyBorder="1" applyAlignment="1" applyProtection="1">
      <alignment vertical="center"/>
      <protection/>
    </xf>
    <xf numFmtId="0" fontId="82" fillId="0" borderId="13" xfId="0" applyFont="1" applyBorder="1" applyAlignment="1">
      <alignment horizontal="left" vertical="center"/>
    </xf>
    <xf numFmtId="0" fontId="86" fillId="0" borderId="13" xfId="0" applyFont="1" applyFill="1" applyBorder="1" applyAlignment="1">
      <alignment horizontal="distributed" vertical="center"/>
    </xf>
    <xf numFmtId="0" fontId="86" fillId="0" borderId="17" xfId="0" applyFont="1" applyFill="1" applyBorder="1" applyAlignment="1">
      <alignment horizontal="distributed" vertical="center"/>
    </xf>
    <xf numFmtId="178" fontId="84" fillId="0" borderId="16" xfId="0" applyNumberFormat="1" applyFont="1" applyFill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5" xfId="0" applyBorder="1" applyAlignment="1">
      <alignment vertical="center"/>
    </xf>
    <xf numFmtId="0" fontId="88" fillId="0" borderId="13" xfId="0" applyFont="1" applyBorder="1" applyAlignment="1">
      <alignment horizontal="center" vertical="center"/>
    </xf>
    <xf numFmtId="0" fontId="88" fillId="0" borderId="17" xfId="0" applyFont="1" applyBorder="1" applyAlignment="1">
      <alignment horizontal="center" vertical="center"/>
    </xf>
    <xf numFmtId="0" fontId="82" fillId="0" borderId="10" xfId="52" applyFont="1" applyBorder="1" applyAlignment="1">
      <alignment vertical="center" wrapText="1"/>
      <protection/>
    </xf>
    <xf numFmtId="0" fontId="82" fillId="0" borderId="10" xfId="52" applyFont="1" applyBorder="1" applyAlignment="1">
      <alignment horizontal="right" vertical="center" wrapText="1"/>
      <protection/>
    </xf>
    <xf numFmtId="0" fontId="86" fillId="0" borderId="10" xfId="52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vertical="center" wrapText="1"/>
    </xf>
    <xf numFmtId="0" fontId="82" fillId="0" borderId="10" xfId="52" applyFont="1" applyBorder="1" applyAlignment="1">
      <alignment wrapText="1"/>
      <protection/>
    </xf>
    <xf numFmtId="0" fontId="84" fillId="0" borderId="10" xfId="52" applyFont="1" applyBorder="1" applyAlignment="1">
      <alignment vertical="center" wrapText="1"/>
      <protection/>
    </xf>
    <xf numFmtId="0" fontId="84" fillId="0" borderId="10" xfId="52" applyFont="1" applyBorder="1" applyAlignment="1">
      <alignment vertical="center"/>
      <protection/>
    </xf>
    <xf numFmtId="0" fontId="84" fillId="0" borderId="10" xfId="52" applyFont="1" applyBorder="1" applyAlignment="1">
      <alignment horizontal="left" vertical="center" wrapText="1"/>
      <protection/>
    </xf>
    <xf numFmtId="0" fontId="83" fillId="0" borderId="13" xfId="52" applyFont="1" applyBorder="1" applyAlignment="1">
      <alignment vertical="center" wrapText="1"/>
      <protection/>
    </xf>
    <xf numFmtId="0" fontId="84" fillId="0" borderId="13" xfId="52" applyFont="1" applyBorder="1" applyAlignment="1">
      <alignment vertical="center" wrapText="1"/>
      <protection/>
    </xf>
    <xf numFmtId="0" fontId="84" fillId="0" borderId="13" xfId="52" applyFont="1" applyBorder="1" applyAlignment="1">
      <alignment horizontal="left" vertical="center" wrapText="1"/>
      <protection/>
    </xf>
    <xf numFmtId="0" fontId="83" fillId="0" borderId="13" xfId="52" applyFont="1" applyBorder="1" applyAlignment="1">
      <alignment horizontal="left" vertical="center" wrapText="1"/>
      <protection/>
    </xf>
    <xf numFmtId="0" fontId="83" fillId="0" borderId="17" xfId="52" applyFont="1" applyBorder="1" applyAlignment="1">
      <alignment horizontal="center" vertical="center" wrapText="1"/>
      <protection/>
    </xf>
    <xf numFmtId="0" fontId="82" fillId="0" borderId="13" xfId="52" applyFont="1" applyBorder="1" applyAlignment="1">
      <alignment vertical="center" wrapText="1"/>
      <protection/>
    </xf>
    <xf numFmtId="0" fontId="86" fillId="0" borderId="13" xfId="52" applyFont="1" applyBorder="1" applyAlignment="1">
      <alignment horizontal="center" vertical="center" wrapText="1"/>
      <protection/>
    </xf>
    <xf numFmtId="0" fontId="0" fillId="0" borderId="13" xfId="0" applyFont="1" applyBorder="1" applyAlignment="1">
      <alignment vertical="center" wrapText="1"/>
    </xf>
    <xf numFmtId="0" fontId="82" fillId="0" borderId="13" xfId="52" applyFont="1" applyBorder="1" applyAlignment="1">
      <alignment wrapText="1"/>
      <protection/>
    </xf>
    <xf numFmtId="0" fontId="86" fillId="0" borderId="17" xfId="52" applyFont="1" applyBorder="1" applyAlignment="1">
      <alignment horizontal="center" vertical="center" wrapText="1"/>
      <protection/>
    </xf>
    <xf numFmtId="0" fontId="0" fillId="0" borderId="15" xfId="0" applyFont="1" applyBorder="1" applyAlignment="1">
      <alignment vertical="center" wrapText="1"/>
    </xf>
    <xf numFmtId="176" fontId="85" fillId="0" borderId="14" xfId="0" applyNumberFormat="1" applyFont="1" applyBorder="1" applyAlignment="1">
      <alignment vertical="center"/>
    </xf>
    <xf numFmtId="176" fontId="85" fillId="0" borderId="16" xfId="0" applyNumberFormat="1" applyFont="1" applyBorder="1" applyAlignment="1">
      <alignment vertical="center"/>
    </xf>
    <xf numFmtId="0" fontId="85" fillId="0" borderId="0" xfId="0" applyFont="1" applyBorder="1" applyAlignment="1">
      <alignment horizontal="right" vertical="center"/>
    </xf>
    <xf numFmtId="0" fontId="82" fillId="0" borderId="0" xfId="0" applyFont="1" applyFill="1" applyAlignment="1">
      <alignment vertical="center"/>
    </xf>
    <xf numFmtId="0" fontId="82" fillId="0" borderId="0" xfId="0" applyFont="1" applyFill="1" applyAlignment="1">
      <alignment horizontal="center" vertical="center"/>
    </xf>
    <xf numFmtId="0" fontId="82" fillId="0" borderId="0" xfId="0" applyFont="1" applyFill="1" applyBorder="1" applyAlignment="1">
      <alignment horizontal="center" vertical="center"/>
    </xf>
    <xf numFmtId="0" fontId="20" fillId="33" borderId="10" xfId="52" applyNumberFormat="1" applyFont="1" applyFill="1" applyBorder="1" applyAlignment="1" applyProtection="1">
      <alignment vertical="center"/>
      <protection/>
    </xf>
    <xf numFmtId="0" fontId="20" fillId="33" borderId="13" xfId="52" applyNumberFormat="1" applyFont="1" applyFill="1" applyBorder="1" applyAlignment="1" applyProtection="1">
      <alignment vertical="center"/>
      <protection/>
    </xf>
    <xf numFmtId="0" fontId="10" fillId="0" borderId="0" xfId="0" applyFont="1" applyAlignment="1">
      <alignment horizontal="center" vertical="center"/>
    </xf>
    <xf numFmtId="0" fontId="84" fillId="0" borderId="13" xfId="0" applyFont="1" applyFill="1" applyBorder="1" applyAlignment="1">
      <alignment vertical="center"/>
    </xf>
    <xf numFmtId="0" fontId="82" fillId="0" borderId="10" xfId="0" applyFont="1" applyFill="1" applyBorder="1" applyAlignment="1">
      <alignment vertical="center"/>
    </xf>
    <xf numFmtId="186" fontId="82" fillId="0" borderId="10" xfId="0" applyNumberFormat="1" applyFont="1" applyFill="1" applyBorder="1" applyAlignment="1">
      <alignment vertical="center"/>
    </xf>
    <xf numFmtId="0" fontId="82" fillId="0" borderId="13" xfId="0" applyFont="1" applyFill="1" applyBorder="1" applyAlignment="1">
      <alignment vertical="center"/>
    </xf>
    <xf numFmtId="0" fontId="82" fillId="0" borderId="10" xfId="0" applyFont="1" applyFill="1" applyBorder="1" applyAlignment="1">
      <alignment horizontal="right" vertical="center"/>
    </xf>
    <xf numFmtId="178" fontId="82" fillId="0" borderId="10" xfId="0" applyNumberFormat="1" applyFont="1" applyFill="1" applyBorder="1" applyAlignment="1">
      <alignment horizontal="right" vertical="center"/>
    </xf>
    <xf numFmtId="178" fontId="82" fillId="0" borderId="14" xfId="0" applyNumberFormat="1" applyFont="1" applyFill="1" applyBorder="1" applyAlignment="1">
      <alignment horizontal="right" vertical="center"/>
    </xf>
    <xf numFmtId="177" fontId="82" fillId="0" borderId="13" xfId="0" applyNumberFormat="1" applyFont="1" applyFill="1" applyBorder="1" applyAlignment="1" applyProtection="1">
      <alignment vertical="center"/>
      <protection locked="0"/>
    </xf>
    <xf numFmtId="0" fontId="82" fillId="0" borderId="13" xfId="0" applyFont="1" applyFill="1" applyBorder="1" applyAlignment="1">
      <alignment horizontal="left" vertical="center"/>
    </xf>
    <xf numFmtId="0" fontId="86" fillId="0" borderId="17" xfId="0" applyFont="1" applyFill="1" applyBorder="1" applyAlignment="1">
      <alignment horizontal="center" vertical="center"/>
    </xf>
    <xf numFmtId="0" fontId="86" fillId="0" borderId="15" xfId="0" applyFont="1" applyFill="1" applyBorder="1" applyAlignment="1">
      <alignment horizontal="right" vertical="center"/>
    </xf>
    <xf numFmtId="178" fontId="86" fillId="0" borderId="16" xfId="0" applyNumberFormat="1" applyFont="1" applyFill="1" applyBorder="1" applyAlignment="1">
      <alignment horizontal="right" vertical="center"/>
    </xf>
    <xf numFmtId="177" fontId="84" fillId="0" borderId="13" xfId="0" applyNumberFormat="1" applyFont="1" applyFill="1" applyBorder="1" applyAlignment="1" applyProtection="1">
      <alignment vertical="center"/>
      <protection locked="0"/>
    </xf>
    <xf numFmtId="0" fontId="84" fillId="0" borderId="13" xfId="0" applyFont="1" applyFill="1" applyBorder="1" applyAlignment="1">
      <alignment horizontal="left" vertical="center"/>
    </xf>
    <xf numFmtId="0" fontId="86" fillId="0" borderId="13" xfId="0" applyFont="1" applyFill="1" applyBorder="1" applyAlignment="1">
      <alignment horizontal="left" vertical="center"/>
    </xf>
    <xf numFmtId="186" fontId="86" fillId="0" borderId="10" xfId="0" applyNumberFormat="1" applyFont="1" applyFill="1" applyBorder="1" applyAlignment="1">
      <alignment horizontal="right" vertical="center"/>
    </xf>
    <xf numFmtId="179" fontId="86" fillId="0" borderId="10" xfId="0" applyNumberFormat="1" applyFont="1" applyFill="1" applyBorder="1" applyAlignment="1">
      <alignment vertical="center"/>
    </xf>
    <xf numFmtId="176" fontId="86" fillId="0" borderId="14" xfId="0" applyNumberFormat="1" applyFont="1" applyFill="1" applyBorder="1" applyAlignment="1">
      <alignment vertical="center" wrapText="1"/>
    </xf>
    <xf numFmtId="0" fontId="86" fillId="0" borderId="13" xfId="0" applyFont="1" applyFill="1" applyBorder="1" applyAlignment="1">
      <alignment vertical="center"/>
    </xf>
    <xf numFmtId="186" fontId="86" fillId="0" borderId="10" xfId="0" applyNumberFormat="1" applyFont="1" applyFill="1" applyBorder="1" applyAlignment="1">
      <alignment vertical="center"/>
    </xf>
    <xf numFmtId="177" fontId="82" fillId="0" borderId="10" xfId="0" applyNumberFormat="1" applyFont="1" applyFill="1" applyBorder="1" applyAlignment="1">
      <alignment vertical="center"/>
    </xf>
    <xf numFmtId="186" fontId="86" fillId="0" borderId="15" xfId="0" applyNumberFormat="1" applyFont="1" applyFill="1" applyBorder="1" applyAlignment="1">
      <alignment vertical="center"/>
    </xf>
    <xf numFmtId="176" fontId="86" fillId="0" borderId="16" xfId="0" applyNumberFormat="1" applyFont="1" applyFill="1" applyBorder="1" applyAlignment="1">
      <alignment vertical="center" wrapText="1"/>
    </xf>
    <xf numFmtId="178" fontId="86" fillId="0" borderId="15" xfId="0" applyNumberFormat="1" applyFont="1" applyFill="1" applyBorder="1" applyAlignment="1">
      <alignment horizontal="right" vertical="center"/>
    </xf>
    <xf numFmtId="176" fontId="82" fillId="0" borderId="14" xfId="0" applyNumberFormat="1" applyFont="1" applyFill="1" applyBorder="1" applyAlignment="1">
      <alignment vertical="center" wrapText="1"/>
    </xf>
    <xf numFmtId="0" fontId="86" fillId="0" borderId="10" xfId="0" applyFont="1" applyFill="1" applyBorder="1" applyAlignment="1">
      <alignment horizontal="distributed" vertical="center" wrapText="1"/>
    </xf>
    <xf numFmtId="0" fontId="86" fillId="0" borderId="10" xfId="0" applyFont="1" applyFill="1" applyBorder="1" applyAlignment="1">
      <alignment horizontal="center" vertical="center" wrapText="1"/>
    </xf>
    <xf numFmtId="3" fontId="82" fillId="0" borderId="10" xfId="0" applyNumberFormat="1" applyFont="1" applyFill="1" applyBorder="1" applyAlignment="1" applyProtection="1">
      <alignment vertical="center" wrapText="1"/>
      <protection/>
    </xf>
    <xf numFmtId="176" fontId="82" fillId="0" borderId="10" xfId="0" applyNumberFormat="1" applyFont="1" applyFill="1" applyBorder="1" applyAlignment="1">
      <alignment horizontal="center" vertical="center"/>
    </xf>
    <xf numFmtId="0" fontId="86" fillId="0" borderId="10" xfId="0" applyFont="1" applyFill="1" applyBorder="1" applyAlignment="1">
      <alignment vertical="center"/>
    </xf>
    <xf numFmtId="176" fontId="86" fillId="0" borderId="10" xfId="0" applyNumberFormat="1" applyFont="1" applyFill="1" applyBorder="1" applyAlignment="1">
      <alignment horizontal="center" vertical="center"/>
    </xf>
    <xf numFmtId="0" fontId="86" fillId="0" borderId="10" xfId="0" applyFont="1" applyFill="1" applyBorder="1" applyAlignment="1">
      <alignment vertical="center" wrapText="1"/>
    </xf>
    <xf numFmtId="0" fontId="82" fillId="0" borderId="10" xfId="0" applyFont="1" applyFill="1" applyBorder="1" applyAlignment="1">
      <alignment vertical="center" wrapText="1"/>
    </xf>
    <xf numFmtId="1" fontId="82" fillId="0" borderId="10" xfId="0" applyNumberFormat="1" applyFont="1" applyFill="1" applyBorder="1" applyAlignment="1" applyProtection="1">
      <alignment vertical="center" wrapText="1"/>
      <protection locked="0"/>
    </xf>
    <xf numFmtId="0" fontId="86" fillId="0" borderId="11" xfId="0" applyFont="1" applyFill="1" applyBorder="1" applyAlignment="1">
      <alignment horizontal="distributed" vertical="center"/>
    </xf>
    <xf numFmtId="0" fontId="86" fillId="0" borderId="18" xfId="0" applyFont="1" applyFill="1" applyBorder="1" applyAlignment="1">
      <alignment horizontal="distributed" vertical="center"/>
    </xf>
    <xf numFmtId="0" fontId="86" fillId="0" borderId="18" xfId="0" applyFont="1" applyFill="1" applyBorder="1" applyAlignment="1">
      <alignment horizontal="center" vertical="center" wrapText="1"/>
    </xf>
    <xf numFmtId="0" fontId="86" fillId="0" borderId="12" xfId="0" applyFont="1" applyFill="1" applyBorder="1" applyAlignment="1">
      <alignment horizontal="center" vertical="center" wrapText="1"/>
    </xf>
    <xf numFmtId="3" fontId="89" fillId="0" borderId="13" xfId="0" applyNumberFormat="1" applyFont="1" applyFill="1" applyBorder="1" applyAlignment="1" applyProtection="1">
      <alignment horizontal="left" vertical="center" wrapText="1"/>
      <protection/>
    </xf>
    <xf numFmtId="180" fontId="86" fillId="0" borderId="10" xfId="0" applyNumberFormat="1" applyFont="1" applyFill="1" applyBorder="1" applyAlignment="1">
      <alignment horizontal="right" vertical="center"/>
    </xf>
    <xf numFmtId="178" fontId="86" fillId="0" borderId="14" xfId="0" applyNumberFormat="1" applyFont="1" applyFill="1" applyBorder="1" applyAlignment="1">
      <alignment horizontal="center" vertical="center"/>
    </xf>
    <xf numFmtId="3" fontId="82" fillId="0" borderId="13" xfId="0" applyNumberFormat="1" applyFont="1" applyFill="1" applyBorder="1" applyAlignment="1" applyProtection="1">
      <alignment vertical="center" wrapText="1"/>
      <protection/>
    </xf>
    <xf numFmtId="180" fontId="82" fillId="0" borderId="10" xfId="0" applyNumberFormat="1" applyFont="1" applyFill="1" applyBorder="1" applyAlignment="1">
      <alignment horizontal="right" vertical="center"/>
    </xf>
    <xf numFmtId="178" fontId="82" fillId="0" borderId="14" xfId="0" applyNumberFormat="1" applyFont="1" applyFill="1" applyBorder="1" applyAlignment="1">
      <alignment horizontal="center" vertical="center"/>
    </xf>
    <xf numFmtId="3" fontId="89" fillId="0" borderId="13" xfId="0" applyNumberFormat="1" applyFont="1" applyFill="1" applyBorder="1" applyAlignment="1" applyProtection="1">
      <alignment vertical="center" wrapText="1"/>
      <protection/>
    </xf>
    <xf numFmtId="178" fontId="90" fillId="0" borderId="14" xfId="0" applyNumberFormat="1" applyFont="1" applyBorder="1" applyAlignment="1">
      <alignment horizontal="center" vertical="center"/>
    </xf>
    <xf numFmtId="0" fontId="89" fillId="0" borderId="13" xfId="0" applyFont="1" applyBorder="1" applyAlignment="1">
      <alignment horizontal="left" vertical="center" wrapText="1"/>
    </xf>
    <xf numFmtId="0" fontId="82" fillId="0" borderId="13" xfId="0" applyFont="1" applyBorder="1" applyAlignment="1">
      <alignment horizontal="left" vertical="center" wrapText="1"/>
    </xf>
    <xf numFmtId="178" fontId="86" fillId="0" borderId="14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91" fillId="0" borderId="10" xfId="0" applyFont="1" applyFill="1" applyBorder="1" applyAlignment="1">
      <alignment vertical="center"/>
    </xf>
    <xf numFmtId="0" fontId="92" fillId="0" borderId="10" xfId="0" applyFont="1" applyFill="1" applyBorder="1" applyAlignment="1">
      <alignment vertical="center"/>
    </xf>
    <xf numFmtId="176" fontId="0" fillId="0" borderId="14" xfId="0" applyNumberFormat="1" applyBorder="1" applyAlignment="1">
      <alignment vertical="center"/>
    </xf>
    <xf numFmtId="176" fontId="0" fillId="0" borderId="14" xfId="0" applyNumberFormat="1" applyFont="1" applyBorder="1" applyAlignment="1">
      <alignment vertical="center"/>
    </xf>
    <xf numFmtId="176" fontId="73" fillId="0" borderId="14" xfId="0" applyNumberFormat="1" applyFont="1" applyBorder="1" applyAlignment="1">
      <alignment vertical="center"/>
    </xf>
    <xf numFmtId="0" fontId="88" fillId="0" borderId="10" xfId="0" applyFont="1" applyBorder="1" applyAlignment="1">
      <alignment horizontal="right" vertical="center"/>
    </xf>
    <xf numFmtId="0" fontId="85" fillId="0" borderId="10" xfId="0" applyFont="1" applyBorder="1" applyAlignment="1">
      <alignment horizontal="right" vertical="center"/>
    </xf>
    <xf numFmtId="0" fontId="88" fillId="0" borderId="10" xfId="0" applyFont="1" applyBorder="1" applyAlignment="1">
      <alignment horizontal="center" vertical="center"/>
    </xf>
    <xf numFmtId="0" fontId="88" fillId="0" borderId="15" xfId="0" applyFont="1" applyBorder="1" applyAlignment="1">
      <alignment horizontal="center" vertical="center"/>
    </xf>
    <xf numFmtId="0" fontId="85" fillId="0" borderId="15" xfId="0" applyFont="1" applyBorder="1" applyAlignment="1">
      <alignment horizontal="right" vertical="center"/>
    </xf>
    <xf numFmtId="176" fontId="0" fillId="0" borderId="16" xfId="0" applyNumberFormat="1" applyBorder="1" applyAlignment="1">
      <alignment vertical="center"/>
    </xf>
    <xf numFmtId="0" fontId="82" fillId="0" borderId="12" xfId="0" applyFont="1" applyFill="1" applyBorder="1" applyAlignment="1">
      <alignment horizontal="center" vertical="center" wrapText="1"/>
    </xf>
    <xf numFmtId="0" fontId="85" fillId="0" borderId="0" xfId="0" applyFont="1" applyBorder="1" applyAlignment="1">
      <alignment vertical="center"/>
    </xf>
    <xf numFmtId="0" fontId="86" fillId="0" borderId="15" xfId="52" applyFont="1" applyBorder="1" applyAlignment="1">
      <alignment horizontal="right" vertical="center" wrapText="1"/>
      <protection/>
    </xf>
    <xf numFmtId="0" fontId="84" fillId="0" borderId="10" xfId="52" applyFont="1" applyBorder="1" applyAlignment="1">
      <alignment horizontal="right" vertical="center" wrapText="1"/>
      <protection/>
    </xf>
    <xf numFmtId="0" fontId="83" fillId="0" borderId="15" xfId="52" applyFont="1" applyBorder="1" applyAlignment="1">
      <alignment horizontal="right" vertical="center" wrapText="1"/>
      <protection/>
    </xf>
    <xf numFmtId="0" fontId="83" fillId="0" borderId="18" xfId="0" applyFont="1" applyFill="1" applyBorder="1" applyAlignment="1">
      <alignment horizontal="center" vertical="center" wrapText="1"/>
    </xf>
    <xf numFmtId="178" fontId="86" fillId="0" borderId="14" xfId="0" applyNumberFormat="1" applyFont="1" applyFill="1" applyBorder="1" applyAlignment="1">
      <alignment horizontal="center" vertical="center"/>
    </xf>
    <xf numFmtId="0" fontId="83" fillId="0" borderId="10" xfId="0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87" fillId="0" borderId="0" xfId="0" applyFont="1" applyAlignment="1">
      <alignment vertical="center" wrapText="1"/>
    </xf>
    <xf numFmtId="0" fontId="85" fillId="0" borderId="0" xfId="0" applyFont="1" applyAlignment="1">
      <alignment vertical="center"/>
    </xf>
    <xf numFmtId="0" fontId="9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8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82" fillId="0" borderId="0" xfId="0" applyFont="1" applyFill="1" applyAlignment="1">
      <alignment horizontal="center" vertical="center"/>
    </xf>
    <xf numFmtId="0" fontId="82" fillId="0" borderId="0" xfId="0" applyFont="1" applyFill="1" applyBorder="1" applyAlignment="1">
      <alignment horizontal="center" vertical="center"/>
    </xf>
    <xf numFmtId="0" fontId="84" fillId="0" borderId="0" xfId="52" applyFont="1">
      <alignment/>
      <protection/>
    </xf>
    <xf numFmtId="0" fontId="84" fillId="0" borderId="0" xfId="52" applyFont="1" applyBorder="1" applyAlignment="1">
      <alignment vertical="center"/>
      <protection/>
    </xf>
    <xf numFmtId="0" fontId="84" fillId="33" borderId="13" xfId="0" applyFont="1" applyFill="1" applyBorder="1" applyAlignment="1">
      <alignment vertical="center"/>
    </xf>
    <xf numFmtId="0" fontId="84" fillId="33" borderId="10" xfId="0" applyFont="1" applyFill="1" applyBorder="1" applyAlignment="1">
      <alignment horizontal="center" vertical="center"/>
    </xf>
    <xf numFmtId="176" fontId="84" fillId="33" borderId="10" xfId="0" applyNumberFormat="1" applyFont="1" applyFill="1" applyBorder="1" applyAlignment="1">
      <alignment horizontal="center" vertical="center"/>
    </xf>
    <xf numFmtId="0" fontId="84" fillId="33" borderId="14" xfId="0" applyFont="1" applyFill="1" applyBorder="1" applyAlignment="1">
      <alignment vertical="center"/>
    </xf>
    <xf numFmtId="0" fontId="4" fillId="33" borderId="0" xfId="0" applyFont="1" applyFill="1" applyAlignment="1">
      <alignment vertical="center"/>
    </xf>
    <xf numFmtId="186" fontId="86" fillId="0" borderId="10" xfId="0" applyNumberFormat="1" applyFont="1" applyFill="1" applyBorder="1" applyAlignment="1">
      <alignment horizontal="right" vertical="center"/>
    </xf>
    <xf numFmtId="0" fontId="4" fillId="34" borderId="0" xfId="0" applyFont="1" applyFill="1" applyAlignment="1">
      <alignment horizontal="center" vertical="center"/>
    </xf>
    <xf numFmtId="0" fontId="82" fillId="0" borderId="0" xfId="0" applyFont="1" applyFill="1" applyBorder="1" applyAlignment="1">
      <alignment horizontal="right" vertical="center"/>
    </xf>
    <xf numFmtId="0" fontId="85" fillId="0" borderId="18" xfId="0" applyFont="1" applyBorder="1" applyAlignment="1">
      <alignment vertical="center"/>
    </xf>
    <xf numFmtId="0" fontId="88" fillId="0" borderId="10" xfId="0" applyFont="1" applyBorder="1" applyAlignment="1">
      <alignment vertical="center"/>
    </xf>
    <xf numFmtId="177" fontId="84" fillId="33" borderId="13" xfId="0" applyNumberFormat="1" applyFont="1" applyFill="1" applyBorder="1" applyAlignment="1" applyProtection="1">
      <alignment vertical="center"/>
      <protection locked="0"/>
    </xf>
    <xf numFmtId="0" fontId="83" fillId="33" borderId="13" xfId="0" applyFont="1" applyFill="1" applyBorder="1" applyAlignment="1">
      <alignment horizontal="center" vertical="center"/>
    </xf>
    <xf numFmtId="0" fontId="83" fillId="33" borderId="10" xfId="0" applyFont="1" applyFill="1" applyBorder="1" applyAlignment="1">
      <alignment horizontal="center" vertical="center"/>
    </xf>
    <xf numFmtId="176" fontId="83" fillId="33" borderId="10" xfId="0" applyNumberFormat="1" applyFont="1" applyFill="1" applyBorder="1" applyAlignment="1">
      <alignment horizontal="center" vertical="center"/>
    </xf>
    <xf numFmtId="0" fontId="86" fillId="33" borderId="10" xfId="0" applyFont="1" applyFill="1" applyBorder="1" applyAlignment="1">
      <alignment horizontal="center" vertical="center" wrapText="1"/>
    </xf>
    <xf numFmtId="0" fontId="86" fillId="33" borderId="15" xfId="0" applyFont="1" applyFill="1" applyBorder="1" applyAlignment="1">
      <alignment horizontal="right" vertical="center"/>
    </xf>
    <xf numFmtId="0" fontId="82" fillId="33" borderId="0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49" fontId="4" fillId="33" borderId="0" xfId="0" applyNumberFormat="1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49" fontId="7" fillId="33" borderId="0" xfId="0" applyNumberFormat="1" applyFont="1" applyFill="1" applyAlignment="1">
      <alignment vertical="center"/>
    </xf>
    <xf numFmtId="0" fontId="0" fillId="33" borderId="0" xfId="0" applyFont="1" applyFill="1" applyAlignment="1">
      <alignment horizontal="right" vertical="center"/>
    </xf>
    <xf numFmtId="49" fontId="5" fillId="33" borderId="11" xfId="0" applyNumberFormat="1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49" fontId="7" fillId="34" borderId="13" xfId="0" applyNumberFormat="1" applyFont="1" applyFill="1" applyBorder="1" applyAlignment="1">
      <alignment vertical="center"/>
    </xf>
    <xf numFmtId="1" fontId="7" fillId="33" borderId="10" xfId="0" applyNumberFormat="1" applyFont="1" applyFill="1" applyBorder="1" applyAlignment="1">
      <alignment vertical="center"/>
    </xf>
    <xf numFmtId="0" fontId="7" fillId="33" borderId="14" xfId="0" applyFont="1" applyFill="1" applyBorder="1" applyAlignment="1">
      <alignment vertical="center"/>
    </xf>
    <xf numFmtId="49" fontId="7" fillId="33" borderId="13" xfId="0" applyNumberFormat="1" applyFont="1" applyFill="1" applyBorder="1" applyAlignment="1" applyProtection="1">
      <alignment horizontal="left" vertical="center"/>
      <protection locked="0"/>
    </xf>
    <xf numFmtId="0" fontId="7" fillId="33" borderId="10" xfId="0" applyFont="1" applyFill="1" applyBorder="1" applyAlignment="1">
      <alignment vertical="center"/>
    </xf>
    <xf numFmtId="49" fontId="7" fillId="33" borderId="13" xfId="0" applyNumberFormat="1" applyFont="1" applyFill="1" applyBorder="1" applyAlignment="1">
      <alignment vertical="center"/>
    </xf>
    <xf numFmtId="49" fontId="91" fillId="33" borderId="13" xfId="0" applyNumberFormat="1" applyFont="1" applyFill="1" applyBorder="1" applyAlignment="1" applyProtection="1">
      <alignment horizontal="left" vertical="center"/>
      <protection locked="0"/>
    </xf>
    <xf numFmtId="0" fontId="22" fillId="33" borderId="10" xfId="0" applyFont="1" applyFill="1" applyBorder="1" applyAlignment="1">
      <alignment vertical="center"/>
    </xf>
    <xf numFmtId="0" fontId="22" fillId="33" borderId="14" xfId="0" applyFont="1" applyFill="1" applyBorder="1" applyAlignment="1">
      <alignment vertical="center"/>
    </xf>
    <xf numFmtId="1" fontId="7" fillId="33" borderId="10" xfId="0" applyNumberFormat="1" applyFont="1" applyFill="1" applyBorder="1" applyAlignment="1" applyProtection="1">
      <alignment vertical="center"/>
      <protection locked="0"/>
    </xf>
    <xf numFmtId="49" fontId="91" fillId="33" borderId="13" xfId="0" applyNumberFormat="1" applyFont="1" applyFill="1" applyBorder="1" applyAlignment="1">
      <alignment vertical="center"/>
    </xf>
    <xf numFmtId="0" fontId="91" fillId="33" borderId="10" xfId="0" applyFont="1" applyFill="1" applyBorder="1" applyAlignment="1">
      <alignment vertical="center"/>
    </xf>
    <xf numFmtId="0" fontId="91" fillId="33" borderId="14" xfId="0" applyFont="1" applyFill="1" applyBorder="1" applyAlignment="1">
      <alignment vertical="center"/>
    </xf>
    <xf numFmtId="49" fontId="91" fillId="33" borderId="13" xfId="0" applyNumberFormat="1" applyFont="1" applyFill="1" applyBorder="1" applyAlignment="1">
      <alignment horizontal="left" vertical="center"/>
    </xf>
    <xf numFmtId="0" fontId="7" fillId="0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49" fontId="22" fillId="33" borderId="17" xfId="0" applyNumberFormat="1" applyFont="1" applyFill="1" applyBorder="1" applyAlignment="1">
      <alignment horizontal="distributed" vertical="center"/>
    </xf>
    <xf numFmtId="1" fontId="4" fillId="33" borderId="15" xfId="0" applyNumberFormat="1" applyFont="1" applyFill="1" applyBorder="1" applyAlignment="1">
      <alignment vertical="center"/>
    </xf>
    <xf numFmtId="49" fontId="0" fillId="0" borderId="0" xfId="0" applyNumberFormat="1" applyAlignment="1">
      <alignment vertical="center"/>
    </xf>
    <xf numFmtId="0" fontId="7" fillId="34" borderId="10" xfId="0" applyFont="1" applyFill="1" applyBorder="1" applyAlignment="1">
      <alignment vertical="center"/>
    </xf>
    <xf numFmtId="1" fontId="7" fillId="33" borderId="14" xfId="0" applyNumberFormat="1" applyFont="1" applyFill="1" applyBorder="1" applyAlignment="1">
      <alignment vertical="center"/>
    </xf>
    <xf numFmtId="1" fontId="7" fillId="33" borderId="14" xfId="0" applyNumberFormat="1" applyFont="1" applyFill="1" applyBorder="1" applyAlignment="1" applyProtection="1">
      <alignment vertical="center"/>
      <protection locked="0"/>
    </xf>
    <xf numFmtId="0" fontId="7" fillId="34" borderId="14" xfId="0" applyFont="1" applyFill="1" applyBorder="1" applyAlignment="1">
      <alignment vertical="center"/>
    </xf>
    <xf numFmtId="49" fontId="91" fillId="34" borderId="13" xfId="0" applyNumberFormat="1" applyFont="1" applyFill="1" applyBorder="1" applyAlignment="1">
      <alignment vertical="center"/>
    </xf>
    <xf numFmtId="1" fontId="4" fillId="33" borderId="16" xfId="0" applyNumberFormat="1" applyFont="1" applyFill="1" applyBorder="1" applyAlignment="1">
      <alignment vertical="center"/>
    </xf>
    <xf numFmtId="0" fontId="82" fillId="0" borderId="0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178" fontId="82" fillId="0" borderId="15" xfId="0" applyNumberFormat="1" applyFont="1" applyFill="1" applyBorder="1" applyAlignment="1">
      <alignment horizontal="right" vertical="center"/>
    </xf>
    <xf numFmtId="178" fontId="82" fillId="0" borderId="16" xfId="0" applyNumberFormat="1" applyFont="1" applyFill="1" applyBorder="1" applyAlignment="1">
      <alignment horizontal="right" vertical="center"/>
    </xf>
    <xf numFmtId="0" fontId="27" fillId="0" borderId="0" xfId="0" applyFont="1" applyFill="1" applyAlignment="1">
      <alignment horizontal="left"/>
    </xf>
    <xf numFmtId="0" fontId="27" fillId="0" borderId="0" xfId="0" applyFont="1" applyFill="1" applyAlignment="1">
      <alignment horizontal="right"/>
    </xf>
    <xf numFmtId="0" fontId="28" fillId="0" borderId="10" xfId="0" applyFont="1" applyBorder="1" applyAlignment="1">
      <alignment horizontal="center" vertical="center"/>
    </xf>
    <xf numFmtId="0" fontId="28" fillId="0" borderId="10" xfId="0" applyFont="1" applyFill="1" applyBorder="1" applyAlignment="1">
      <alignment vertical="center" wrapText="1"/>
    </xf>
    <xf numFmtId="198" fontId="29" fillId="0" borderId="10" xfId="76" applyNumberFormat="1" applyFont="1" applyBorder="1" applyAlignment="1">
      <alignment horizontal="right" vertical="center" wrapText="1"/>
    </xf>
    <xf numFmtId="198" fontId="29" fillId="0" borderId="10" xfId="76" applyNumberFormat="1" applyFont="1" applyFill="1" applyBorder="1" applyAlignment="1">
      <alignment horizontal="right" vertical="center" wrapText="1"/>
    </xf>
    <xf numFmtId="0" fontId="30" fillId="0" borderId="10" xfId="0" applyFont="1" applyFill="1" applyBorder="1" applyAlignment="1">
      <alignment horizontal="left" vertical="center" wrapText="1" indent="2"/>
    </xf>
    <xf numFmtId="198" fontId="31" fillId="0" borderId="10" xfId="76" applyNumberFormat="1" applyFont="1" applyFill="1" applyBorder="1" applyAlignment="1">
      <alignment horizontal="right" vertical="center" wrapText="1"/>
    </xf>
    <xf numFmtId="0" fontId="30" fillId="0" borderId="10" xfId="0" applyFont="1" applyBorder="1" applyAlignment="1">
      <alignment horizontal="left" vertical="center"/>
    </xf>
    <xf numFmtId="200" fontId="28" fillId="0" borderId="10" xfId="0" applyNumberFormat="1" applyFont="1" applyFill="1" applyBorder="1" applyAlignment="1" applyProtection="1">
      <alignment horizontal="center" vertical="center"/>
      <protection locked="0"/>
    </xf>
    <xf numFmtId="0" fontId="32" fillId="0" borderId="0" xfId="0" applyFont="1" applyAlignment="1">
      <alignment/>
    </xf>
    <xf numFmtId="0" fontId="5" fillId="0" borderId="0" xfId="0" applyFont="1" applyAlignment="1">
      <alignment/>
    </xf>
    <xf numFmtId="0" fontId="33" fillId="0" borderId="0" xfId="0" applyFont="1" applyFill="1" applyAlignment="1">
      <alignment/>
    </xf>
    <xf numFmtId="0" fontId="0" fillId="0" borderId="0" xfId="0" applyFont="1" applyAlignment="1">
      <alignment/>
    </xf>
    <xf numFmtId="3" fontId="20" fillId="35" borderId="10" xfId="0" applyNumberFormat="1" applyFont="1" applyFill="1" applyBorder="1" applyAlignment="1" applyProtection="1">
      <alignment horizontal="right" vertical="center"/>
      <protection/>
    </xf>
    <xf numFmtId="0" fontId="33" fillId="0" borderId="10" xfId="0" applyFont="1" applyFill="1" applyBorder="1" applyAlignment="1">
      <alignment/>
    </xf>
    <xf numFmtId="0" fontId="34" fillId="0" borderId="19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 wrapText="1"/>
    </xf>
    <xf numFmtId="0" fontId="34" fillId="0" borderId="19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43" fontId="32" fillId="0" borderId="0" xfId="0" applyNumberFormat="1" applyFont="1" applyAlignment="1">
      <alignment/>
    </xf>
    <xf numFmtId="0" fontId="35" fillId="0" borderId="20" xfId="0" applyFont="1" applyBorder="1" applyAlignment="1">
      <alignment horizontal="center" vertical="center"/>
    </xf>
    <xf numFmtId="43" fontId="31" fillId="0" borderId="10" xfId="76" applyNumberFormat="1" applyFont="1" applyFill="1" applyBorder="1" applyAlignment="1">
      <alignment horizontal="right" vertical="center" wrapText="1"/>
    </xf>
    <xf numFmtId="0" fontId="36" fillId="0" borderId="20" xfId="0" applyFont="1" applyBorder="1" applyAlignment="1">
      <alignment horizontal="center" vertical="center"/>
    </xf>
    <xf numFmtId="201" fontId="29" fillId="0" borderId="10" xfId="76" applyNumberFormat="1" applyFont="1" applyFill="1" applyBorder="1" applyAlignment="1">
      <alignment horizontal="right" vertical="center" wrapText="1"/>
    </xf>
    <xf numFmtId="0" fontId="28" fillId="0" borderId="10" xfId="21" applyFont="1" applyFill="1" applyBorder="1" applyAlignment="1" applyProtection="1">
      <alignment horizontal="left" vertical="center"/>
      <protection locked="0"/>
    </xf>
    <xf numFmtId="1" fontId="30" fillId="0" borderId="10" xfId="21" applyNumberFormat="1" applyFont="1" applyFill="1" applyBorder="1" applyAlignment="1" applyProtection="1">
      <alignment vertical="center"/>
      <protection locked="0"/>
    </xf>
    <xf numFmtId="0" fontId="28" fillId="0" borderId="10" xfId="21" applyFont="1" applyFill="1" applyBorder="1" applyAlignment="1" applyProtection="1">
      <alignment horizontal="center" vertical="center"/>
      <protection locked="0"/>
    </xf>
    <xf numFmtId="1" fontId="28" fillId="0" borderId="10" xfId="21" applyNumberFormat="1" applyFont="1" applyFill="1" applyBorder="1" applyAlignment="1" applyProtection="1">
      <alignment vertical="center"/>
      <protection locked="0"/>
    </xf>
    <xf numFmtId="185" fontId="31" fillId="0" borderId="10" xfId="76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vertical="center"/>
    </xf>
    <xf numFmtId="0" fontId="82" fillId="0" borderId="0" xfId="0" applyFont="1" applyFill="1" applyAlignment="1">
      <alignment vertical="center"/>
    </xf>
    <xf numFmtId="0" fontId="84" fillId="0" borderId="10" xfId="0" applyFont="1" applyFill="1" applyBorder="1" applyAlignment="1">
      <alignment horizontal="center" vertical="center"/>
    </xf>
    <xf numFmtId="0" fontId="84" fillId="33" borderId="10" xfId="0" applyFont="1" applyFill="1" applyBorder="1" applyAlignment="1">
      <alignment horizontal="center" vertical="center"/>
    </xf>
    <xf numFmtId="0" fontId="85" fillId="0" borderId="11" xfId="0" applyFont="1" applyBorder="1" applyAlignment="1">
      <alignment horizontal="center" vertical="center"/>
    </xf>
    <xf numFmtId="0" fontId="85" fillId="0" borderId="18" xfId="0" applyFont="1" applyBorder="1" applyAlignment="1">
      <alignment horizontal="center" vertical="center"/>
    </xf>
    <xf numFmtId="0" fontId="85" fillId="0" borderId="18" xfId="0" applyFont="1" applyBorder="1" applyAlignment="1">
      <alignment horizontal="center" vertical="center" wrapText="1"/>
    </xf>
    <xf numFmtId="0" fontId="85" fillId="0" borderId="12" xfId="0" applyFont="1" applyBorder="1" applyAlignment="1">
      <alignment horizontal="center" vertical="center"/>
    </xf>
    <xf numFmtId="0" fontId="88" fillId="0" borderId="13" xfId="0" applyFont="1" applyBorder="1" applyAlignment="1">
      <alignment vertical="center"/>
    </xf>
    <xf numFmtId="0" fontId="85" fillId="0" borderId="10" xfId="0" applyFont="1" applyBorder="1" applyAlignment="1">
      <alignment vertical="center"/>
    </xf>
    <xf numFmtId="0" fontId="85" fillId="0" borderId="14" xfId="0" applyFont="1" applyBorder="1" applyAlignment="1">
      <alignment vertical="center"/>
    </xf>
    <xf numFmtId="0" fontId="85" fillId="0" borderId="13" xfId="0" applyFont="1" applyBorder="1" applyAlignment="1">
      <alignment vertical="center"/>
    </xf>
    <xf numFmtId="0" fontId="88" fillId="0" borderId="17" xfId="0" applyFont="1" applyBorder="1" applyAlignment="1">
      <alignment vertical="center"/>
    </xf>
    <xf numFmtId="0" fontId="85" fillId="0" borderId="15" xfId="0" applyFont="1" applyBorder="1" applyAlignment="1">
      <alignment vertical="center"/>
    </xf>
    <xf numFmtId="0" fontId="85" fillId="0" borderId="16" xfId="0" applyFont="1" applyBorder="1" applyAlignment="1">
      <alignment vertical="center"/>
    </xf>
    <xf numFmtId="0" fontId="85" fillId="0" borderId="10" xfId="0" applyFont="1" applyBorder="1" applyAlignment="1">
      <alignment horizontal="center" vertical="center"/>
    </xf>
    <xf numFmtId="0" fontId="85" fillId="0" borderId="10" xfId="0" applyFont="1" applyBorder="1" applyAlignment="1">
      <alignment horizontal="center" vertical="center" wrapText="1"/>
    </xf>
    <xf numFmtId="0" fontId="77" fillId="0" borderId="0" xfId="0" applyFont="1" applyFill="1" applyBorder="1" applyAlignment="1">
      <alignment vertical="center"/>
    </xf>
    <xf numFmtId="0" fontId="38" fillId="0" borderId="0" xfId="0" applyFont="1" applyAlignment="1">
      <alignment/>
    </xf>
    <xf numFmtId="0" fontId="27" fillId="0" borderId="0" xfId="0" applyFont="1" applyAlignment="1">
      <alignment horizontal="right"/>
    </xf>
    <xf numFmtId="0" fontId="30" fillId="0" borderId="10" xfId="0" applyFont="1" applyBorder="1" applyAlignment="1">
      <alignment vertical="center"/>
    </xf>
    <xf numFmtId="185" fontId="31" fillId="0" borderId="10" xfId="0" applyNumberFormat="1" applyFont="1" applyBorder="1" applyAlignment="1">
      <alignment vertical="center" wrapText="1"/>
    </xf>
    <xf numFmtId="0" fontId="30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/>
    </xf>
    <xf numFmtId="185" fontId="29" fillId="0" borderId="10" xfId="0" applyNumberFormat="1" applyFont="1" applyBorder="1" applyAlignment="1">
      <alignment horizontal="right" vertical="center" wrapText="1"/>
    </xf>
    <xf numFmtId="0" fontId="7" fillId="0" borderId="10" xfId="0" applyFont="1" applyBorder="1" applyAlignment="1">
      <alignment vertical="center"/>
    </xf>
    <xf numFmtId="0" fontId="7" fillId="33" borderId="10" xfId="0" applyNumberFormat="1" applyFont="1" applyFill="1" applyBorder="1" applyAlignment="1" applyProtection="1">
      <alignment horizontal="left" vertical="center"/>
      <protection/>
    </xf>
    <xf numFmtId="0" fontId="39" fillId="0" borderId="0" xfId="0" applyFont="1" applyAlignment="1">
      <alignment vertical="center"/>
    </xf>
    <xf numFmtId="0" fontId="40" fillId="0" borderId="0" xfId="0" applyFont="1" applyAlignment="1">
      <alignment horizontal="right"/>
    </xf>
    <xf numFmtId="0" fontId="34" fillId="0" borderId="10" xfId="0" applyFont="1" applyBorder="1" applyAlignment="1">
      <alignment horizontal="center" vertical="center"/>
    </xf>
    <xf numFmtId="201" fontId="41" fillId="0" borderId="10" xfId="0" applyNumberFormat="1" applyFont="1" applyBorder="1" applyAlignment="1">
      <alignment horizontal="right" vertical="center" wrapText="1"/>
    </xf>
    <xf numFmtId="201" fontId="42" fillId="0" borderId="10" xfId="0" applyNumberFormat="1" applyFont="1" applyBorder="1" applyAlignment="1">
      <alignment horizontal="right" vertical="center" wrapText="1"/>
    </xf>
    <xf numFmtId="43" fontId="29" fillId="0" borderId="10" xfId="76" applyNumberFormat="1" applyFont="1" applyFill="1" applyBorder="1" applyAlignment="1">
      <alignment horizontal="right" vertical="center" wrapText="1"/>
    </xf>
    <xf numFmtId="0" fontId="86" fillId="0" borderId="18" xfId="0" applyFont="1" applyFill="1" applyBorder="1" applyAlignment="1">
      <alignment horizontal="center" vertical="center" wrapText="1"/>
    </xf>
    <xf numFmtId="0" fontId="86" fillId="0" borderId="10" xfId="0" applyFont="1" applyFill="1" applyBorder="1" applyAlignment="1">
      <alignment horizontal="center" vertical="center" wrapText="1"/>
    </xf>
    <xf numFmtId="0" fontId="86" fillId="0" borderId="12" xfId="0" applyFont="1" applyFill="1" applyBorder="1" applyAlignment="1">
      <alignment horizontal="center" vertical="center" wrapText="1"/>
    </xf>
    <xf numFmtId="0" fontId="83" fillId="0" borderId="18" xfId="0" applyFont="1" applyFill="1" applyBorder="1" applyAlignment="1">
      <alignment horizontal="center" vertical="center" wrapText="1"/>
    </xf>
    <xf numFmtId="0" fontId="83" fillId="0" borderId="12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84" fillId="0" borderId="10" xfId="52" applyFont="1" applyBorder="1" applyAlignment="1">
      <alignment horizontal="center" vertical="center"/>
      <protection/>
    </xf>
    <xf numFmtId="0" fontId="85" fillId="0" borderId="12" xfId="0" applyFont="1" applyBorder="1" applyAlignment="1">
      <alignment horizontal="center" vertical="center" wrapText="1"/>
    </xf>
    <xf numFmtId="0" fontId="20" fillId="33" borderId="10" xfId="0" applyNumberFormat="1" applyFont="1" applyFill="1" applyBorder="1" applyAlignment="1" applyProtection="1">
      <alignment vertical="center"/>
      <protection/>
    </xf>
    <xf numFmtId="3" fontId="20" fillId="33" borderId="10" xfId="0" applyNumberFormat="1" applyFont="1" applyFill="1" applyBorder="1" applyAlignment="1" applyProtection="1">
      <alignment horizontal="right" vertical="center"/>
      <protection/>
    </xf>
    <xf numFmtId="0" fontId="86" fillId="0" borderId="21" xfId="0" applyFont="1" applyFill="1" applyBorder="1" applyAlignment="1">
      <alignment horizontal="distributed" vertical="center"/>
    </xf>
    <xf numFmtId="3" fontId="77" fillId="0" borderId="22" xfId="0" applyNumberFormat="1" applyFont="1" applyFill="1" applyBorder="1" applyAlignment="1" applyProtection="1">
      <alignment vertical="center"/>
      <protection/>
    </xf>
    <xf numFmtId="0" fontId="86" fillId="0" borderId="18" xfId="0" applyFont="1" applyFill="1" applyBorder="1" applyAlignment="1">
      <alignment horizontal="center" vertical="center" wrapText="1"/>
    </xf>
    <xf numFmtId="0" fontId="90" fillId="0" borderId="0" xfId="0" applyFont="1" applyBorder="1" applyAlignment="1">
      <alignment vertical="center"/>
    </xf>
    <xf numFmtId="0" fontId="86" fillId="0" borderId="10" xfId="0" applyFont="1" applyFill="1" applyBorder="1" applyAlignment="1">
      <alignment horizontal="center" vertical="center" wrapText="1"/>
    </xf>
    <xf numFmtId="3" fontId="82" fillId="0" borderId="10" xfId="0" applyNumberFormat="1" applyFont="1" applyFill="1" applyBorder="1" applyAlignment="1" applyProtection="1">
      <alignment vertical="center"/>
      <protection/>
    </xf>
    <xf numFmtId="178" fontId="86" fillId="0" borderId="10" xfId="0" applyNumberFormat="1" applyFont="1" applyFill="1" applyBorder="1" applyAlignment="1">
      <alignment horizontal="center" vertical="center"/>
    </xf>
    <xf numFmtId="178" fontId="84" fillId="0" borderId="10" xfId="0" applyNumberFormat="1" applyFont="1" applyFill="1" applyBorder="1" applyAlignment="1">
      <alignment vertical="center"/>
    </xf>
    <xf numFmtId="176" fontId="86" fillId="0" borderId="15" xfId="0" applyNumberFormat="1" applyFont="1" applyFill="1" applyBorder="1" applyAlignment="1">
      <alignment vertical="center"/>
    </xf>
    <xf numFmtId="0" fontId="0" fillId="0" borderId="16" xfId="0" applyBorder="1" applyAlignment="1">
      <alignment vertical="center"/>
    </xf>
    <xf numFmtId="176" fontId="86" fillId="0" borderId="16" xfId="0" applyNumberFormat="1" applyFont="1" applyFill="1" applyBorder="1" applyAlignment="1">
      <alignment vertical="center"/>
    </xf>
    <xf numFmtId="0" fontId="9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3" xfId="0" applyFont="1" applyBorder="1" applyAlignment="1">
      <alignment vertical="center"/>
    </xf>
    <xf numFmtId="0" fontId="85" fillId="0" borderId="13" xfId="0" applyFont="1" applyBorder="1" applyAlignment="1">
      <alignment vertical="center"/>
    </xf>
    <xf numFmtId="0" fontId="84" fillId="0" borderId="0" xfId="52" applyFont="1">
      <alignment/>
      <protection/>
    </xf>
    <xf numFmtId="0" fontId="84" fillId="0" borderId="0" xfId="52" applyFont="1" applyBorder="1" applyAlignment="1">
      <alignment vertical="center"/>
      <protection/>
    </xf>
    <xf numFmtId="0" fontId="83" fillId="0" borderId="10" xfId="52" applyFont="1" applyBorder="1" applyAlignment="1">
      <alignment vertical="center" wrapText="1"/>
      <protection/>
    </xf>
    <xf numFmtId="0" fontId="83" fillId="0" borderId="10" xfId="52" applyFont="1" applyBorder="1" applyAlignment="1">
      <alignment horizontal="left" vertical="center" wrapText="1"/>
      <protection/>
    </xf>
    <xf numFmtId="0" fontId="83" fillId="0" borderId="10" xfId="52" applyFont="1" applyBorder="1" applyAlignment="1">
      <alignment horizontal="center" vertical="center" wrapText="1"/>
      <protection/>
    </xf>
    <xf numFmtId="0" fontId="83" fillId="0" borderId="10" xfId="52" applyFont="1" applyBorder="1" applyAlignment="1">
      <alignment horizontal="right" vertical="center" wrapText="1"/>
      <protection/>
    </xf>
    <xf numFmtId="0" fontId="0" fillId="0" borderId="0" xfId="0" applyFill="1" applyAlignment="1">
      <alignment/>
    </xf>
    <xf numFmtId="0" fontId="93" fillId="0" borderId="0" xfId="0" applyFont="1" applyFill="1" applyAlignment="1">
      <alignment/>
    </xf>
    <xf numFmtId="0" fontId="77" fillId="0" borderId="0" xfId="0" applyFont="1" applyFill="1" applyBorder="1" applyAlignment="1">
      <alignment vertical="center"/>
    </xf>
    <xf numFmtId="0" fontId="85" fillId="0" borderId="0" xfId="0" applyFont="1" applyAlignment="1">
      <alignment vertical="center"/>
    </xf>
    <xf numFmtId="0" fontId="85" fillId="0" borderId="0" xfId="0" applyFont="1" applyBorder="1" applyAlignment="1">
      <alignment vertical="center"/>
    </xf>
    <xf numFmtId="0" fontId="85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/>
    </xf>
    <xf numFmtId="0" fontId="27" fillId="0" borderId="0" xfId="0" applyFont="1" applyBorder="1" applyAlignment="1">
      <alignment/>
    </xf>
    <xf numFmtId="0" fontId="94" fillId="0" borderId="0" xfId="0" applyFont="1" applyBorder="1" applyAlignment="1">
      <alignment horizontal="right"/>
    </xf>
    <xf numFmtId="0" fontId="40" fillId="0" borderId="0" xfId="0" applyFont="1" applyAlignment="1">
      <alignment/>
    </xf>
    <xf numFmtId="0" fontId="95" fillId="0" borderId="10" xfId="0" applyFont="1" applyBorder="1" applyAlignment="1">
      <alignment horizontal="center" vertical="center"/>
    </xf>
    <xf numFmtId="0" fontId="95" fillId="0" borderId="10" xfId="0" applyFont="1" applyBorder="1" applyAlignment="1">
      <alignment horizontal="center" vertical="center" wrapText="1"/>
    </xf>
    <xf numFmtId="185" fontId="96" fillId="0" borderId="10" xfId="0" applyNumberFormat="1" applyFont="1" applyBorder="1" applyAlignment="1">
      <alignment horizontal="right" vertical="center" wrapText="1"/>
    </xf>
    <xf numFmtId="0" fontId="95" fillId="0" borderId="10" xfId="0" applyFont="1" applyBorder="1" applyAlignment="1">
      <alignment horizontal="left" vertical="center"/>
    </xf>
    <xf numFmtId="3" fontId="30" fillId="0" borderId="10" xfId="0" applyNumberFormat="1" applyFont="1" applyFill="1" applyBorder="1" applyAlignment="1" applyProtection="1">
      <alignment vertical="center"/>
      <protection/>
    </xf>
    <xf numFmtId="185" fontId="97" fillId="0" borderId="10" xfId="0" applyNumberFormat="1" applyFont="1" applyBorder="1" applyAlignment="1">
      <alignment horizontal="right" vertical="center" wrapText="1"/>
    </xf>
    <xf numFmtId="0" fontId="5" fillId="0" borderId="0" xfId="0" applyFont="1" applyAlignment="1">
      <alignment/>
    </xf>
    <xf numFmtId="0" fontId="98" fillId="0" borderId="10" xfId="0" applyFont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7" fillId="0" borderId="0" xfId="0" applyFont="1" applyFill="1" applyAlignment="1">
      <alignment/>
    </xf>
    <xf numFmtId="0" fontId="43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176" fontId="86" fillId="0" borderId="14" xfId="0" applyNumberFormat="1" applyFont="1" applyFill="1" applyBorder="1" applyAlignment="1">
      <alignment vertical="center"/>
    </xf>
    <xf numFmtId="3" fontId="82" fillId="0" borderId="15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7" xfId="0" applyNumberFormat="1" applyFont="1" applyFill="1" applyBorder="1" applyAlignment="1" applyProtection="1">
      <alignment horizontal="center" vertical="center" wrapText="1"/>
      <protection/>
    </xf>
    <xf numFmtId="0" fontId="3" fillId="0" borderId="28" xfId="0" applyNumberFormat="1" applyFont="1" applyFill="1" applyBorder="1" applyAlignment="1" applyProtection="1">
      <alignment horizontal="center" vertical="center" wrapText="1"/>
      <protection/>
    </xf>
    <xf numFmtId="0" fontId="3" fillId="0" borderId="29" xfId="0" applyNumberFormat="1" applyFont="1" applyFill="1" applyBorder="1" applyAlignment="1" applyProtection="1">
      <alignment horizontal="center" vertical="center" wrapText="1"/>
      <protection/>
    </xf>
    <xf numFmtId="0" fontId="3" fillId="0" borderId="30" xfId="0" applyNumberFormat="1" applyFont="1" applyFill="1" applyBorder="1" applyAlignment="1" applyProtection="1">
      <alignment horizontal="center" vertical="center" wrapText="1"/>
      <protection/>
    </xf>
    <xf numFmtId="0" fontId="3" fillId="0" borderId="31" xfId="0" applyNumberFormat="1" applyFont="1" applyFill="1" applyBorder="1" applyAlignment="1" applyProtection="1">
      <alignment horizontal="center" vertical="center" wrapText="1"/>
      <protection/>
    </xf>
    <xf numFmtId="192" fontId="3" fillId="0" borderId="32" xfId="0" applyNumberFormat="1" applyFont="1" applyFill="1" applyBorder="1" applyAlignment="1" applyProtection="1">
      <alignment vertical="center"/>
      <protection/>
    </xf>
    <xf numFmtId="186" fontId="3" fillId="0" borderId="33" xfId="0" applyNumberFormat="1" applyFont="1" applyFill="1" applyBorder="1" applyAlignment="1" applyProtection="1">
      <alignment vertical="center"/>
      <protection/>
    </xf>
    <xf numFmtId="186" fontId="3" fillId="0" borderId="26" xfId="0" applyNumberFormat="1" applyFont="1" applyFill="1" applyBorder="1" applyAlignment="1" applyProtection="1">
      <alignment vertical="center"/>
      <protection/>
    </xf>
    <xf numFmtId="186" fontId="3" fillId="0" borderId="34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186" fontId="3" fillId="0" borderId="32" xfId="0" applyNumberFormat="1" applyFont="1" applyFill="1" applyBorder="1" applyAlignment="1" applyProtection="1">
      <alignment vertical="center"/>
      <protection/>
    </xf>
    <xf numFmtId="186" fontId="3" fillId="0" borderId="35" xfId="0" applyNumberFormat="1" applyFont="1" applyFill="1" applyBorder="1" applyAlignment="1" applyProtection="1">
      <alignment vertical="center"/>
      <protection/>
    </xf>
    <xf numFmtId="192" fontId="3" fillId="0" borderId="33" xfId="0" applyNumberFormat="1" applyFont="1" applyFill="1" applyBorder="1" applyAlignment="1" applyProtection="1">
      <alignment vertical="center"/>
      <protection/>
    </xf>
    <xf numFmtId="0" fontId="3" fillId="0" borderId="33" xfId="0" applyNumberFormat="1" applyFont="1" applyFill="1" applyBorder="1" applyAlignment="1" applyProtection="1">
      <alignment/>
      <protection/>
    </xf>
    <xf numFmtId="0" fontId="3" fillId="0" borderId="26" xfId="0" applyNumberFormat="1" applyFont="1" applyFill="1" applyBorder="1" applyAlignment="1" applyProtection="1">
      <alignment/>
      <protection/>
    </xf>
    <xf numFmtId="192" fontId="3" fillId="33" borderId="32" xfId="0" applyNumberFormat="1" applyFont="1" applyFill="1" applyBorder="1" applyAlignment="1" applyProtection="1">
      <alignment vertical="center"/>
      <protection/>
    </xf>
    <xf numFmtId="186" fontId="3" fillId="33" borderId="32" xfId="0" applyNumberFormat="1" applyFont="1" applyFill="1" applyBorder="1" applyAlignment="1" applyProtection="1">
      <alignment vertical="center"/>
      <protection/>
    </xf>
    <xf numFmtId="186" fontId="3" fillId="33" borderId="33" xfId="0" applyNumberFormat="1" applyFont="1" applyFill="1" applyBorder="1" applyAlignment="1" applyProtection="1">
      <alignment vertical="center"/>
      <protection/>
    </xf>
    <xf numFmtId="186" fontId="3" fillId="33" borderId="35" xfId="0" applyNumberFormat="1" applyFont="1" applyFill="1" applyBorder="1" applyAlignment="1" applyProtection="1">
      <alignment vertical="center"/>
      <protection/>
    </xf>
    <xf numFmtId="186" fontId="3" fillId="33" borderId="26" xfId="0" applyNumberFormat="1" applyFont="1" applyFill="1" applyBorder="1" applyAlignment="1" applyProtection="1">
      <alignment vertical="center"/>
      <protection/>
    </xf>
    <xf numFmtId="0" fontId="3" fillId="33" borderId="0" xfId="0" applyNumberFormat="1" applyFont="1" applyFill="1" applyBorder="1" applyAlignment="1" applyProtection="1">
      <alignment/>
      <protection/>
    </xf>
    <xf numFmtId="192" fontId="3" fillId="33" borderId="32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7" fillId="0" borderId="10" xfId="0" applyFont="1" applyFill="1" applyBorder="1" applyAlignment="1">
      <alignment vertical="center"/>
    </xf>
    <xf numFmtId="192" fontId="3" fillId="33" borderId="33" xfId="0" applyNumberFormat="1" applyFont="1" applyFill="1" applyBorder="1" applyAlignment="1" applyProtection="1">
      <alignment vertical="center"/>
      <protection/>
    </xf>
    <xf numFmtId="0" fontId="3" fillId="33" borderId="33" xfId="0" applyNumberFormat="1" applyFont="1" applyFill="1" applyBorder="1" applyAlignment="1" applyProtection="1">
      <alignment/>
      <protection/>
    </xf>
    <xf numFmtId="0" fontId="3" fillId="33" borderId="26" xfId="0" applyNumberFormat="1" applyFont="1" applyFill="1" applyBorder="1" applyAlignment="1" applyProtection="1">
      <alignment/>
      <protection/>
    </xf>
    <xf numFmtId="0" fontId="7" fillId="0" borderId="10" xfId="0" applyFont="1" applyFill="1" applyBorder="1" applyAlignment="1">
      <alignment horizontal="center"/>
    </xf>
    <xf numFmtId="0" fontId="13" fillId="0" borderId="0" xfId="0" applyFont="1" applyFill="1" applyAlignment="1">
      <alignment horizontal="center" vertical="center"/>
    </xf>
    <xf numFmtId="0" fontId="90" fillId="0" borderId="36" xfId="0" applyFont="1" applyFill="1" applyBorder="1" applyAlignment="1">
      <alignment horizontal="right" vertical="center"/>
    </xf>
    <xf numFmtId="0" fontId="86" fillId="0" borderId="37" xfId="0" applyFont="1" applyFill="1" applyBorder="1" applyAlignment="1">
      <alignment horizontal="center" vertical="center"/>
    </xf>
    <xf numFmtId="0" fontId="86" fillId="0" borderId="38" xfId="0" applyFont="1" applyFill="1" applyBorder="1" applyAlignment="1">
      <alignment horizontal="center" vertical="center"/>
    </xf>
    <xf numFmtId="0" fontId="86" fillId="0" borderId="39" xfId="0" applyFont="1" applyFill="1" applyBorder="1" applyAlignment="1">
      <alignment horizontal="center" vertical="center" wrapText="1"/>
    </xf>
    <xf numFmtId="0" fontId="86" fillId="0" borderId="40" xfId="0" applyFont="1" applyFill="1" applyBorder="1" applyAlignment="1">
      <alignment horizontal="center" vertical="center" wrapText="1"/>
    </xf>
    <xf numFmtId="0" fontId="86" fillId="0" borderId="41" xfId="0" applyFont="1" applyFill="1" applyBorder="1" applyAlignment="1">
      <alignment horizontal="center" vertical="center" wrapText="1"/>
    </xf>
    <xf numFmtId="0" fontId="86" fillId="0" borderId="21" xfId="0" applyFont="1" applyFill="1" applyBorder="1" applyAlignment="1">
      <alignment horizontal="center" vertical="center" wrapText="1"/>
    </xf>
    <xf numFmtId="0" fontId="86" fillId="0" borderId="42" xfId="0" applyFont="1" applyFill="1" applyBorder="1" applyAlignment="1">
      <alignment horizontal="center" vertical="center" wrapText="1"/>
    </xf>
    <xf numFmtId="0" fontId="86" fillId="0" borderId="43" xfId="0" applyFont="1" applyFill="1" applyBorder="1" applyAlignment="1">
      <alignment horizontal="center" vertical="center" wrapText="1"/>
    </xf>
    <xf numFmtId="0" fontId="86" fillId="0" borderId="11" xfId="0" applyFont="1" applyFill="1" applyBorder="1" applyAlignment="1">
      <alignment horizontal="center" vertical="center"/>
    </xf>
    <xf numFmtId="0" fontId="86" fillId="0" borderId="13" xfId="0" applyFont="1" applyFill="1" applyBorder="1" applyAlignment="1">
      <alignment horizontal="center" vertical="center"/>
    </xf>
    <xf numFmtId="0" fontId="86" fillId="0" borderId="18" xfId="0" applyFont="1" applyFill="1" applyBorder="1" applyAlignment="1">
      <alignment horizontal="center" vertical="center" wrapText="1"/>
    </xf>
    <xf numFmtId="0" fontId="86" fillId="0" borderId="10" xfId="0" applyFont="1" applyFill="1" applyBorder="1" applyAlignment="1">
      <alignment horizontal="center" vertical="center" wrapText="1"/>
    </xf>
    <xf numFmtId="0" fontId="86" fillId="0" borderId="12" xfId="0" applyFont="1" applyFill="1" applyBorder="1" applyAlignment="1">
      <alignment horizontal="center" vertical="center" wrapText="1"/>
    </xf>
    <xf numFmtId="0" fontId="86" fillId="0" borderId="14" xfId="0" applyFont="1" applyFill="1" applyBorder="1" applyAlignment="1">
      <alignment horizontal="center" vertical="center" wrapText="1"/>
    </xf>
    <xf numFmtId="0" fontId="99" fillId="0" borderId="0" xfId="0" applyFont="1" applyAlignment="1">
      <alignment horizontal="center" vertical="center"/>
    </xf>
    <xf numFmtId="0" fontId="7" fillId="0" borderId="44" xfId="0" applyFont="1" applyBorder="1" applyAlignment="1">
      <alignment vertical="center" wrapText="1"/>
    </xf>
    <xf numFmtId="0" fontId="21" fillId="0" borderId="0" xfId="0" applyFont="1" applyFill="1" applyAlignment="1">
      <alignment horizontal="center" vertical="center"/>
    </xf>
    <xf numFmtId="0" fontId="82" fillId="0" borderId="0" xfId="0" applyFont="1" applyFill="1" applyBorder="1" applyAlignment="1">
      <alignment horizontal="right" vertical="center"/>
    </xf>
    <xf numFmtId="0" fontId="83" fillId="0" borderId="11" xfId="0" applyFont="1" applyFill="1" applyBorder="1" applyAlignment="1">
      <alignment horizontal="center" vertical="center"/>
    </xf>
    <xf numFmtId="0" fontId="83" fillId="0" borderId="13" xfId="0" applyFont="1" applyFill="1" applyBorder="1" applyAlignment="1">
      <alignment horizontal="center" vertical="center"/>
    </xf>
    <xf numFmtId="0" fontId="83" fillId="0" borderId="18" xfId="0" applyFont="1" applyFill="1" applyBorder="1" applyAlignment="1">
      <alignment horizontal="center" vertical="center" wrapText="1"/>
    </xf>
    <xf numFmtId="0" fontId="83" fillId="0" borderId="10" xfId="0" applyFont="1" applyFill="1" applyBorder="1" applyAlignment="1">
      <alignment horizontal="center" vertical="center" wrapText="1"/>
    </xf>
    <xf numFmtId="0" fontId="83" fillId="0" borderId="12" xfId="0" applyFont="1" applyFill="1" applyBorder="1" applyAlignment="1">
      <alignment horizontal="center" vertical="center" wrapText="1"/>
    </xf>
    <xf numFmtId="0" fontId="83" fillId="0" borderId="14" xfId="0" applyFont="1" applyFill="1" applyBorder="1" applyAlignment="1">
      <alignment horizontal="center" vertical="center" wrapText="1"/>
    </xf>
    <xf numFmtId="0" fontId="3" fillId="0" borderId="45" xfId="0" applyNumberFormat="1" applyFont="1" applyFill="1" applyBorder="1" applyAlignment="1" applyProtection="1">
      <alignment horizontal="center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32" xfId="0" applyNumberFormat="1" applyFont="1" applyFill="1" applyBorder="1" applyAlignment="1" applyProtection="1">
      <alignment horizontal="center" vertical="center" wrapText="1"/>
      <protection/>
    </xf>
    <xf numFmtId="0" fontId="3" fillId="0" borderId="35" xfId="0" applyNumberFormat="1" applyFont="1" applyFill="1" applyBorder="1" applyAlignment="1" applyProtection="1">
      <alignment horizontal="center" vertical="center" wrapText="1"/>
      <protection/>
    </xf>
    <xf numFmtId="0" fontId="3" fillId="0" borderId="34" xfId="0" applyNumberFormat="1" applyFont="1" applyFill="1" applyBorder="1" applyAlignment="1" applyProtection="1">
      <alignment horizontal="center" vertical="center" wrapText="1"/>
      <protection/>
    </xf>
    <xf numFmtId="0" fontId="3" fillId="0" borderId="46" xfId="0" applyNumberFormat="1" applyFont="1" applyFill="1" applyBorder="1" applyAlignment="1" applyProtection="1">
      <alignment horizontal="center" vertical="center" wrapText="1"/>
      <protection/>
    </xf>
    <xf numFmtId="0" fontId="3" fillId="0" borderId="47" xfId="0" applyNumberFormat="1" applyFont="1" applyFill="1" applyBorder="1" applyAlignment="1" applyProtection="1">
      <alignment horizontal="center" vertical="center" wrapText="1"/>
      <protection/>
    </xf>
    <xf numFmtId="0" fontId="45" fillId="0" borderId="0" xfId="0" applyNumberFormat="1" applyFont="1" applyFill="1" applyBorder="1" applyAlignment="1" applyProtection="1">
      <alignment horizontal="center" vertical="center"/>
      <protection/>
    </xf>
    <xf numFmtId="0" fontId="100" fillId="0" borderId="0" xfId="0" applyFont="1" applyAlignment="1">
      <alignment horizontal="center" vertical="center"/>
    </xf>
    <xf numFmtId="0" fontId="101" fillId="0" borderId="0" xfId="0" applyFont="1" applyBorder="1" applyAlignment="1">
      <alignment horizontal="center" vertical="center"/>
    </xf>
    <xf numFmtId="0" fontId="91" fillId="0" borderId="44" xfId="0" applyFont="1" applyBorder="1" applyAlignment="1">
      <alignment vertical="center" wrapText="1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87" fillId="0" borderId="48" xfId="0" applyFont="1" applyBorder="1" applyAlignment="1">
      <alignment horizontal="right"/>
    </xf>
    <xf numFmtId="0" fontId="9" fillId="0" borderId="0" xfId="0" applyFont="1" applyAlignment="1">
      <alignment horizontal="center" vertical="center"/>
    </xf>
    <xf numFmtId="0" fontId="87" fillId="0" borderId="0" xfId="0" applyFont="1" applyBorder="1" applyAlignment="1">
      <alignment horizontal="right" vertical="center"/>
    </xf>
    <xf numFmtId="0" fontId="102" fillId="0" borderId="0" xfId="0" applyFont="1" applyAlignment="1">
      <alignment horizontal="center" vertical="center" wrapText="1"/>
    </xf>
    <xf numFmtId="0" fontId="82" fillId="0" borderId="44" xfId="0" applyFont="1" applyBorder="1" applyAlignment="1">
      <alignment vertical="center" wrapText="1"/>
    </xf>
    <xf numFmtId="0" fontId="87" fillId="0" borderId="0" xfId="0" applyFont="1" applyBorder="1" applyAlignment="1">
      <alignment horizontal="right"/>
    </xf>
    <xf numFmtId="0" fontId="90" fillId="0" borderId="0" xfId="0" applyFont="1" applyBorder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13" fillId="0" borderId="0" xfId="52" applyFont="1" applyAlignment="1">
      <alignment horizontal="center" vertical="center"/>
      <protection/>
    </xf>
    <xf numFmtId="0" fontId="13" fillId="0" borderId="0" xfId="52" applyFont="1" applyAlignment="1">
      <alignment horizontal="center" vertical="center"/>
      <protection/>
    </xf>
    <xf numFmtId="0" fontId="82" fillId="0" borderId="11" xfId="52" applyFont="1" applyBorder="1" applyAlignment="1">
      <alignment horizontal="center" vertical="center"/>
      <protection/>
    </xf>
    <xf numFmtId="0" fontId="82" fillId="0" borderId="13" xfId="52" applyFont="1" applyBorder="1" applyAlignment="1">
      <alignment horizontal="center" vertical="center"/>
      <protection/>
    </xf>
    <xf numFmtId="0" fontId="82" fillId="0" borderId="39" xfId="52" applyFont="1" applyBorder="1" applyAlignment="1">
      <alignment horizontal="center" vertical="center" wrapText="1"/>
      <protection/>
    </xf>
    <xf numFmtId="0" fontId="82" fillId="0" borderId="40" xfId="52" applyFont="1" applyBorder="1" applyAlignment="1">
      <alignment horizontal="center" vertical="center" wrapText="1"/>
      <protection/>
    </xf>
    <xf numFmtId="0" fontId="82" fillId="0" borderId="18" xfId="52" applyFont="1" applyBorder="1" applyAlignment="1">
      <alignment horizontal="center" vertical="center" wrapText="1"/>
      <protection/>
    </xf>
    <xf numFmtId="0" fontId="82" fillId="0" borderId="10" xfId="52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84" fillId="0" borderId="11" xfId="52" applyFont="1" applyBorder="1" applyAlignment="1">
      <alignment horizontal="center" vertical="center"/>
      <protection/>
    </xf>
    <xf numFmtId="0" fontId="84" fillId="0" borderId="13" xfId="52" applyFont="1" applyBorder="1" applyAlignment="1">
      <alignment horizontal="center" vertical="center"/>
      <protection/>
    </xf>
    <xf numFmtId="0" fontId="84" fillId="0" borderId="39" xfId="52" applyFont="1" applyBorder="1" applyAlignment="1">
      <alignment horizontal="center" vertical="center"/>
      <protection/>
    </xf>
    <xf numFmtId="0" fontId="84" fillId="0" borderId="40" xfId="52" applyFont="1" applyBorder="1" applyAlignment="1">
      <alignment horizontal="center" vertical="center"/>
      <protection/>
    </xf>
    <xf numFmtId="0" fontId="84" fillId="0" borderId="18" xfId="52" applyFont="1" applyBorder="1" applyAlignment="1">
      <alignment horizontal="center" vertical="center"/>
      <protection/>
    </xf>
    <xf numFmtId="0" fontId="84" fillId="0" borderId="10" xfId="52" applyFont="1" applyBorder="1" applyAlignment="1">
      <alignment horizontal="center" vertical="center"/>
      <protection/>
    </xf>
    <xf numFmtId="0" fontId="85" fillId="0" borderId="12" xfId="0" applyFont="1" applyBorder="1" applyAlignment="1">
      <alignment horizontal="center" vertical="center" wrapText="1"/>
    </xf>
    <xf numFmtId="0" fontId="85" fillId="0" borderId="14" xfId="0" applyFont="1" applyBorder="1" applyAlignment="1">
      <alignment horizontal="center" vertical="center" wrapText="1"/>
    </xf>
    <xf numFmtId="0" fontId="103" fillId="0" borderId="0" xfId="0" applyFont="1" applyAlignment="1">
      <alignment horizontal="center" vertical="center"/>
    </xf>
  </cellXfs>
  <cellStyles count="7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3232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百分比 2" xfId="35"/>
    <cellStyle name="百分比 2 2" xfId="36"/>
    <cellStyle name="标题" xfId="37"/>
    <cellStyle name="标题 1" xfId="38"/>
    <cellStyle name="标题 2" xfId="39"/>
    <cellStyle name="标题 3" xfId="40"/>
    <cellStyle name="标题 4" xfId="41"/>
    <cellStyle name="差" xfId="42"/>
    <cellStyle name="常规 10" xfId="43"/>
    <cellStyle name="常规 10 2" xfId="44"/>
    <cellStyle name="常规 2" xfId="45"/>
    <cellStyle name="常规 2 2" xfId="46"/>
    <cellStyle name="常规 2 2 2" xfId="47"/>
    <cellStyle name="常规 2 3" xfId="48"/>
    <cellStyle name="常规 2 4" xfId="49"/>
    <cellStyle name="常规 2 5" xfId="50"/>
    <cellStyle name="常规 3" xfId="51"/>
    <cellStyle name="常规 3 2" xfId="52"/>
    <cellStyle name="常规 3 2 2" xfId="53"/>
    <cellStyle name="常规 3 3" xfId="54"/>
    <cellStyle name="常规 3 4" xfId="55"/>
    <cellStyle name="常规 3 5" xfId="56"/>
    <cellStyle name="常规 4" xfId="57"/>
    <cellStyle name="常规 4 2" xfId="58"/>
    <cellStyle name="常规 4 3" xfId="59"/>
    <cellStyle name="常规 5" xfId="60"/>
    <cellStyle name="常规 5 2" xfId="61"/>
    <cellStyle name="常规 5 3" xfId="62"/>
    <cellStyle name="常规 5 4" xfId="63"/>
    <cellStyle name="常规 6" xfId="64"/>
    <cellStyle name="常规 7" xfId="65"/>
    <cellStyle name="Hyperlink" xfId="66"/>
    <cellStyle name="好" xfId="67"/>
    <cellStyle name="汇总" xfId="68"/>
    <cellStyle name="Currency" xfId="69"/>
    <cellStyle name="Currency [0]" xfId="70"/>
    <cellStyle name="计算" xfId="71"/>
    <cellStyle name="检查单元格" xfId="72"/>
    <cellStyle name="解释性文本" xfId="73"/>
    <cellStyle name="警告文本" xfId="74"/>
    <cellStyle name="链接单元格" xfId="75"/>
    <cellStyle name="Comma" xfId="76"/>
    <cellStyle name="Comma [0]" xfId="77"/>
    <cellStyle name="强调文字颜色 1" xfId="78"/>
    <cellStyle name="强调文字颜色 2" xfId="79"/>
    <cellStyle name="强调文字颜色 3" xfId="80"/>
    <cellStyle name="强调文字颜色 4" xfId="81"/>
    <cellStyle name="强调文字颜色 5" xfId="82"/>
    <cellStyle name="强调文字颜色 6" xfId="83"/>
    <cellStyle name="适中" xfId="84"/>
    <cellStyle name="输出" xfId="85"/>
    <cellStyle name="输入" xfId="86"/>
    <cellStyle name="Followed Hyperlink" xfId="87"/>
    <cellStyle name="注释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styles" Target="styles.xml" /><Relationship Id="rId48" Type="http://schemas.openxmlformats.org/officeDocument/2006/relationships/sharedStrings" Target="sharedStrings.xml" /><Relationship Id="rId4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9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comments" Target="../comments23.xml" /><Relationship Id="rId2" Type="http://schemas.openxmlformats.org/officeDocument/2006/relationships/vmlDrawing" Target="../drawings/vmlDrawing3.v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comments" Target="../comments27.xml" /><Relationship Id="rId2" Type="http://schemas.openxmlformats.org/officeDocument/2006/relationships/vmlDrawing" Target="../drawings/vmlDrawing4.v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comments" Target="../comments29.xml" /><Relationship Id="rId2" Type="http://schemas.openxmlformats.org/officeDocument/2006/relationships/vmlDrawing" Target="../drawings/vmlDrawing5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comments" Target="../comments30.xml" /><Relationship Id="rId2" Type="http://schemas.openxmlformats.org/officeDocument/2006/relationships/vmlDrawing" Target="../drawings/vmlDrawing6.v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comments" Target="../comments31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comments" Target="../comments32.xml" /><Relationship Id="rId2" Type="http://schemas.openxmlformats.org/officeDocument/2006/relationships/vmlDrawing" Target="../drawings/vmlDrawing8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16"/>
  <sheetViews>
    <sheetView tabSelected="1" zoomScalePageLayoutView="0" workbookViewId="0" topLeftCell="A1">
      <selection activeCell="A15" sqref="A15"/>
    </sheetView>
  </sheetViews>
  <sheetFormatPr defaultColWidth="9.140625" defaultRowHeight="15"/>
  <cols>
    <col min="1" max="1" width="98.421875" style="0" customWidth="1"/>
  </cols>
  <sheetData>
    <row r="2" ht="114" customHeight="1"/>
    <row r="3" ht="34.5">
      <c r="A3" s="106" t="s">
        <v>275</v>
      </c>
    </row>
    <row r="4" ht="34.5">
      <c r="A4" s="106" t="s">
        <v>276</v>
      </c>
    </row>
    <row r="5" ht="33.75">
      <c r="A5" s="7"/>
    </row>
    <row r="6" ht="33.75">
      <c r="A6" s="7"/>
    </row>
    <row r="7" ht="33.75">
      <c r="A7" s="7"/>
    </row>
    <row r="8" ht="33.75">
      <c r="A8" s="7"/>
    </row>
    <row r="9" ht="33.75">
      <c r="A9" s="7"/>
    </row>
    <row r="10" ht="33.75">
      <c r="A10" s="7"/>
    </row>
    <row r="11" ht="33.75">
      <c r="A11" s="7"/>
    </row>
    <row r="12" ht="33.75">
      <c r="A12" s="7"/>
    </row>
    <row r="13" ht="33.75">
      <c r="A13" s="7"/>
    </row>
    <row r="14" ht="91.5" customHeight="1">
      <c r="A14" s="7"/>
    </row>
    <row r="15" ht="22.5">
      <c r="A15" s="8" t="s">
        <v>65</v>
      </c>
    </row>
    <row r="16" ht="22.5">
      <c r="A16" s="9">
        <v>43960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E34"/>
  <sheetViews>
    <sheetView zoomScalePageLayoutView="0" workbookViewId="0" topLeftCell="A16">
      <selection activeCell="H13" sqref="H13"/>
    </sheetView>
  </sheetViews>
  <sheetFormatPr defaultColWidth="9.140625" defaultRowHeight="15"/>
  <cols>
    <col min="1" max="1" width="33.421875" style="3" customWidth="1"/>
    <col min="2" max="4" width="10.421875" style="12" customWidth="1"/>
    <col min="5" max="5" width="11.57421875" style="3" customWidth="1"/>
    <col min="6" max="16384" width="9.00390625" style="3" customWidth="1"/>
  </cols>
  <sheetData>
    <row r="1" ht="18.75">
      <c r="A1" s="20"/>
    </row>
    <row r="2" spans="1:5" ht="42" customHeight="1">
      <c r="A2" s="412" t="s">
        <v>306</v>
      </c>
      <c r="B2" s="412"/>
      <c r="C2" s="412"/>
      <c r="D2" s="412"/>
      <c r="E2" s="412"/>
    </row>
    <row r="3" spans="1:5" ht="19.5" customHeight="1" thickBot="1">
      <c r="A3" s="286" t="s">
        <v>934</v>
      </c>
      <c r="B3" s="187"/>
      <c r="C3" s="188"/>
      <c r="D3" s="431" t="s">
        <v>242</v>
      </c>
      <c r="E3" s="431"/>
    </row>
    <row r="4" spans="1:5" s="5" customFormat="1" ht="24.75" customHeight="1">
      <c r="A4" s="432" t="s">
        <v>62</v>
      </c>
      <c r="B4" s="434" t="s">
        <v>304</v>
      </c>
      <c r="C4" s="434" t="s">
        <v>305</v>
      </c>
      <c r="D4" s="434" t="s">
        <v>121</v>
      </c>
      <c r="E4" s="436" t="s">
        <v>47</v>
      </c>
    </row>
    <row r="5" spans="1:5" s="5" customFormat="1" ht="31.5" customHeight="1">
      <c r="A5" s="433"/>
      <c r="B5" s="435"/>
      <c r="C5" s="435"/>
      <c r="D5" s="435"/>
      <c r="E5" s="437"/>
    </row>
    <row r="6" spans="1:5" ht="20.25" customHeight="1">
      <c r="A6" s="107" t="s">
        <v>44</v>
      </c>
      <c r="B6" s="32">
        <v>11006</v>
      </c>
      <c r="C6" s="32">
        <v>10493</v>
      </c>
      <c r="D6" s="45">
        <f>(C6/B6-1)*100</f>
        <v>-4.661093948755224</v>
      </c>
      <c r="E6" s="46"/>
    </row>
    <row r="7" spans="1:5" ht="20.25" customHeight="1">
      <c r="A7" s="107" t="s">
        <v>24</v>
      </c>
      <c r="B7" s="32"/>
      <c r="C7" s="32"/>
      <c r="D7" s="45"/>
      <c r="E7" s="46"/>
    </row>
    <row r="8" spans="1:5" ht="20.25" customHeight="1">
      <c r="A8" s="107" t="s">
        <v>25</v>
      </c>
      <c r="B8" s="32"/>
      <c r="C8" s="32">
        <v>52</v>
      </c>
      <c r="D8" s="45"/>
      <c r="E8" s="46"/>
    </row>
    <row r="9" spans="1:5" ht="20.25" customHeight="1">
      <c r="A9" s="107" t="s">
        <v>26</v>
      </c>
      <c r="B9" s="32">
        <v>2743</v>
      </c>
      <c r="C9" s="32">
        <v>2760</v>
      </c>
      <c r="D9" s="45">
        <f aca="true" t="shared" si="0" ref="D9:D31">(C9/B9-1)*100</f>
        <v>0.619759387531893</v>
      </c>
      <c r="E9" s="46"/>
    </row>
    <row r="10" spans="1:5" ht="20.25" customHeight="1">
      <c r="A10" s="107" t="s">
        <v>27</v>
      </c>
      <c r="B10" s="32">
        <v>7648</v>
      </c>
      <c r="C10" s="32">
        <v>8200</v>
      </c>
      <c r="D10" s="45">
        <f t="shared" si="0"/>
        <v>7.217573221757312</v>
      </c>
      <c r="E10" s="46"/>
    </row>
    <row r="11" spans="1:5" ht="20.25" customHeight="1">
      <c r="A11" s="107" t="s">
        <v>28</v>
      </c>
      <c r="B11" s="32">
        <v>405</v>
      </c>
      <c r="C11" s="32">
        <v>900</v>
      </c>
      <c r="D11" s="45">
        <f t="shared" si="0"/>
        <v>122.22222222222223</v>
      </c>
      <c r="E11" s="46"/>
    </row>
    <row r="12" spans="1:5" ht="20.25" customHeight="1">
      <c r="A12" s="107" t="s">
        <v>265</v>
      </c>
      <c r="B12" s="32">
        <v>2167</v>
      </c>
      <c r="C12" s="32">
        <v>2750</v>
      </c>
      <c r="D12" s="45">
        <f t="shared" si="0"/>
        <v>26.903553299492387</v>
      </c>
      <c r="E12" s="46"/>
    </row>
    <row r="13" spans="1:5" ht="20.25" customHeight="1">
      <c r="A13" s="107" t="s">
        <v>45</v>
      </c>
      <c r="B13" s="32">
        <v>6749</v>
      </c>
      <c r="C13" s="32">
        <v>6830</v>
      </c>
      <c r="D13" s="45">
        <f t="shared" si="0"/>
        <v>1.200177804119118</v>
      </c>
      <c r="E13" s="46"/>
    </row>
    <row r="14" spans="1:5" ht="20.25" customHeight="1">
      <c r="A14" s="107" t="s">
        <v>266</v>
      </c>
      <c r="B14" s="32">
        <v>6627</v>
      </c>
      <c r="C14" s="32">
        <v>6500</v>
      </c>
      <c r="D14" s="45">
        <f t="shared" si="0"/>
        <v>-1.9164025954428898</v>
      </c>
      <c r="E14" s="46"/>
    </row>
    <row r="15" spans="1:5" ht="20.25" customHeight="1">
      <c r="A15" s="107" t="s">
        <v>30</v>
      </c>
      <c r="B15" s="32">
        <v>2010</v>
      </c>
      <c r="C15" s="32">
        <v>1848</v>
      </c>
      <c r="D15" s="45">
        <f t="shared" si="0"/>
        <v>-8.059701492537318</v>
      </c>
      <c r="E15" s="46"/>
    </row>
    <row r="16" spans="1:5" s="195" customFormat="1" ht="20.25" customHeight="1">
      <c r="A16" s="191" t="s">
        <v>31</v>
      </c>
      <c r="B16" s="192">
        <v>1390</v>
      </c>
      <c r="C16" s="192">
        <v>1268</v>
      </c>
      <c r="D16" s="193">
        <f t="shared" si="0"/>
        <v>-8.77697841726619</v>
      </c>
      <c r="E16" s="194"/>
    </row>
    <row r="17" spans="1:5" s="195" customFormat="1" ht="20.25" customHeight="1">
      <c r="A17" s="191" t="s">
        <v>32</v>
      </c>
      <c r="B17" s="192">
        <v>18720</v>
      </c>
      <c r="C17" s="192">
        <v>21314</v>
      </c>
      <c r="D17" s="193">
        <f t="shared" si="0"/>
        <v>13.856837606837601</v>
      </c>
      <c r="E17" s="194"/>
    </row>
    <row r="18" spans="1:5" s="195" customFormat="1" ht="20.25" customHeight="1">
      <c r="A18" s="191" t="s">
        <v>33</v>
      </c>
      <c r="B18" s="192">
        <v>499</v>
      </c>
      <c r="C18" s="192">
        <v>3177</v>
      </c>
      <c r="D18" s="193">
        <f t="shared" si="0"/>
        <v>536.6733466933867</v>
      </c>
      <c r="E18" s="194"/>
    </row>
    <row r="19" spans="1:5" ht="20.25" customHeight="1">
      <c r="A19" s="119" t="s">
        <v>34</v>
      </c>
      <c r="B19" s="32">
        <v>205</v>
      </c>
      <c r="C19" s="32">
        <v>340</v>
      </c>
      <c r="D19" s="45">
        <f t="shared" si="0"/>
        <v>65.85365853658536</v>
      </c>
      <c r="E19" s="46"/>
    </row>
    <row r="20" spans="1:5" ht="20.25" customHeight="1">
      <c r="A20" s="119" t="s">
        <v>35</v>
      </c>
      <c r="B20" s="32">
        <v>434</v>
      </c>
      <c r="C20" s="32">
        <v>282</v>
      </c>
      <c r="D20" s="45">
        <f t="shared" si="0"/>
        <v>-35.023041474654384</v>
      </c>
      <c r="E20" s="46"/>
    </row>
    <row r="21" spans="1:5" ht="20.25" customHeight="1">
      <c r="A21" s="120" t="s">
        <v>36</v>
      </c>
      <c r="B21" s="32"/>
      <c r="C21" s="32"/>
      <c r="D21" s="45"/>
      <c r="E21" s="46"/>
    </row>
    <row r="22" spans="1:5" ht="20.25" customHeight="1">
      <c r="A22" s="119" t="s">
        <v>37</v>
      </c>
      <c r="B22" s="32"/>
      <c r="C22" s="32"/>
      <c r="D22" s="45"/>
      <c r="E22" s="46"/>
    </row>
    <row r="23" spans="1:5" ht="20.25" customHeight="1">
      <c r="A23" s="201" t="s">
        <v>267</v>
      </c>
      <c r="B23" s="192">
        <v>991</v>
      </c>
      <c r="C23" s="192">
        <v>746</v>
      </c>
      <c r="D23" s="193">
        <f t="shared" si="0"/>
        <v>-24.72250252270434</v>
      </c>
      <c r="E23" s="46"/>
    </row>
    <row r="24" spans="1:5" ht="20.25" customHeight="1">
      <c r="A24" s="119" t="s">
        <v>38</v>
      </c>
      <c r="B24" s="32">
        <v>2631</v>
      </c>
      <c r="C24" s="32">
        <v>3789</v>
      </c>
      <c r="D24" s="45">
        <f t="shared" si="0"/>
        <v>44.01368301026225</v>
      </c>
      <c r="E24" s="46"/>
    </row>
    <row r="25" spans="1:5" ht="20.25" customHeight="1">
      <c r="A25" s="119" t="s">
        <v>39</v>
      </c>
      <c r="B25" s="32"/>
      <c r="C25" s="32"/>
      <c r="D25" s="45"/>
      <c r="E25" s="46"/>
    </row>
    <row r="26" spans="1:5" ht="20.25" customHeight="1">
      <c r="A26" s="119" t="s">
        <v>287</v>
      </c>
      <c r="B26" s="32">
        <v>371</v>
      </c>
      <c r="C26" s="32">
        <v>895</v>
      </c>
      <c r="D26" s="45">
        <f t="shared" si="0"/>
        <v>141.23989218328842</v>
      </c>
      <c r="E26" s="46"/>
    </row>
    <row r="27" spans="1:5" ht="20.25" customHeight="1">
      <c r="A27" s="120" t="s">
        <v>268</v>
      </c>
      <c r="B27" s="32">
        <v>800</v>
      </c>
      <c r="C27" s="32">
        <v>800</v>
      </c>
      <c r="D27" s="45">
        <f t="shared" si="0"/>
        <v>0</v>
      </c>
      <c r="E27" s="46"/>
    </row>
    <row r="28" spans="1:5" ht="20.25" customHeight="1">
      <c r="A28" s="119" t="s">
        <v>269</v>
      </c>
      <c r="B28" s="32">
        <v>541</v>
      </c>
      <c r="C28" s="32">
        <v>610</v>
      </c>
      <c r="D28" s="45">
        <f t="shared" si="0"/>
        <v>12.754158964879858</v>
      </c>
      <c r="E28" s="46"/>
    </row>
    <row r="29" spans="1:5" ht="20.25" customHeight="1">
      <c r="A29" s="119" t="s">
        <v>270</v>
      </c>
      <c r="B29" s="32"/>
      <c r="C29" s="32"/>
      <c r="D29" s="45"/>
      <c r="E29" s="46"/>
    </row>
    <row r="30" spans="1:5" ht="20.25" customHeight="1">
      <c r="A30" s="107" t="s">
        <v>271</v>
      </c>
      <c r="B30" s="32"/>
      <c r="C30" s="32"/>
      <c r="D30" s="45"/>
      <c r="E30" s="46"/>
    </row>
    <row r="31" spans="1:5" ht="20.25" customHeight="1">
      <c r="A31" s="202" t="s">
        <v>171</v>
      </c>
      <c r="B31" s="203">
        <f>SUM(B6:B30)</f>
        <v>65937</v>
      </c>
      <c r="C31" s="203">
        <f>SUM(C6:C30)</f>
        <v>73554</v>
      </c>
      <c r="D31" s="204">
        <f t="shared" si="0"/>
        <v>11.551935938850711</v>
      </c>
      <c r="E31" s="46"/>
    </row>
    <row r="32" spans="1:5" ht="14.25">
      <c r="A32" s="280" t="s">
        <v>930</v>
      </c>
      <c r="B32" s="244"/>
      <c r="C32" s="279">
        <v>2000</v>
      </c>
      <c r="D32" s="244"/>
      <c r="E32" s="281"/>
    </row>
    <row r="33" spans="1:5" ht="14.25">
      <c r="A33" s="280" t="s">
        <v>931</v>
      </c>
      <c r="B33" s="245"/>
      <c r="C33" s="279">
        <v>1659</v>
      </c>
      <c r="D33" s="245"/>
      <c r="E33" s="281"/>
    </row>
    <row r="34" spans="1:5" ht="15" thickBot="1">
      <c r="A34" s="282" t="s">
        <v>932</v>
      </c>
      <c r="B34" s="283"/>
      <c r="C34" s="284">
        <v>77213</v>
      </c>
      <c r="D34" s="283"/>
      <c r="E34" s="285"/>
    </row>
  </sheetData>
  <sheetProtection/>
  <mergeCells count="7">
    <mergeCell ref="A2:E2"/>
    <mergeCell ref="D3:E3"/>
    <mergeCell ref="A4:A5"/>
    <mergeCell ref="B4:B5"/>
    <mergeCell ref="D4:D5"/>
    <mergeCell ref="E4:E5"/>
    <mergeCell ref="C4:C5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D43"/>
  <sheetViews>
    <sheetView zoomScalePageLayoutView="0" workbookViewId="0" topLeftCell="A1">
      <selection activeCell="A15" sqref="A15"/>
    </sheetView>
  </sheetViews>
  <sheetFormatPr defaultColWidth="30.7109375" defaultRowHeight="15"/>
  <cols>
    <col min="1" max="1" width="39.8515625" style="185" customWidth="1"/>
    <col min="2" max="2" width="16.00390625" style="185" customWidth="1"/>
    <col min="3" max="3" width="15.57421875" style="185" customWidth="1"/>
    <col min="4" max="4" width="14.00390625" style="185" customWidth="1"/>
    <col min="5" max="16384" width="30.7109375" style="185" customWidth="1"/>
  </cols>
  <sheetData>
    <row r="1" spans="1:4" s="15" customFormat="1" ht="50.25" customHeight="1">
      <c r="A1" s="430" t="s">
        <v>933</v>
      </c>
      <c r="B1" s="430"/>
      <c r="C1" s="430"/>
      <c r="D1" s="430"/>
    </row>
    <row r="2" spans="1:4" ht="12.75" customHeight="1" thickBot="1">
      <c r="A2" s="286" t="s">
        <v>273</v>
      </c>
      <c r="D2" s="186" t="s">
        <v>42</v>
      </c>
    </row>
    <row r="3" spans="1:4" ht="30" customHeight="1">
      <c r="A3" s="39" t="s">
        <v>120</v>
      </c>
      <c r="B3" s="173" t="s">
        <v>916</v>
      </c>
      <c r="C3" s="40" t="s">
        <v>917</v>
      </c>
      <c r="D3" s="29" t="s">
        <v>220</v>
      </c>
    </row>
    <row r="4" spans="1:4" ht="15.75" customHeight="1">
      <c r="A4" s="125" t="s">
        <v>212</v>
      </c>
      <c r="B4" s="136">
        <f>SUM(B5:B21)</f>
        <v>2202</v>
      </c>
      <c r="C4" s="136">
        <f>SUM(C5:C21)</f>
        <v>2475</v>
      </c>
      <c r="D4" s="155">
        <f>(C4/B4-1)*100</f>
        <v>12.397820163487738</v>
      </c>
    </row>
    <row r="5" spans="1:4" ht="15.75" customHeight="1">
      <c r="A5" s="110" t="s">
        <v>0</v>
      </c>
      <c r="B5" s="109">
        <v>1015</v>
      </c>
      <c r="C5" s="156">
        <v>857</v>
      </c>
      <c r="D5" s="42"/>
    </row>
    <row r="6" spans="1:4" ht="15.75" customHeight="1">
      <c r="A6" s="110" t="s">
        <v>1</v>
      </c>
      <c r="B6" s="127"/>
      <c r="C6" s="156"/>
      <c r="D6" s="42"/>
    </row>
    <row r="7" spans="1:4" ht="15.75" customHeight="1">
      <c r="A7" s="110" t="s">
        <v>2</v>
      </c>
      <c r="B7" s="109">
        <v>88</v>
      </c>
      <c r="C7" s="156">
        <v>80</v>
      </c>
      <c r="D7" s="42">
        <f>(C7/B7-1)*100</f>
        <v>-9.090909090909093</v>
      </c>
    </row>
    <row r="8" spans="1:4" ht="15.75" customHeight="1">
      <c r="A8" s="110" t="s">
        <v>3</v>
      </c>
      <c r="B8" s="109"/>
      <c r="C8" s="156"/>
      <c r="D8" s="42"/>
    </row>
    <row r="9" spans="1:4" ht="15.75" customHeight="1">
      <c r="A9" s="110" t="s">
        <v>4</v>
      </c>
      <c r="B9" s="109">
        <v>75</v>
      </c>
      <c r="C9" s="156">
        <v>80</v>
      </c>
      <c r="D9" s="42">
        <f aca="true" t="shared" si="0" ref="D9:D14">(C9/B9-1)*100</f>
        <v>6.666666666666665</v>
      </c>
    </row>
    <row r="10" spans="1:4" ht="15.75" customHeight="1">
      <c r="A10" s="110" t="s">
        <v>5</v>
      </c>
      <c r="B10" s="109">
        <v>40</v>
      </c>
      <c r="C10" s="156">
        <v>20</v>
      </c>
      <c r="D10" s="42">
        <f t="shared" si="0"/>
        <v>-50</v>
      </c>
    </row>
    <row r="11" spans="1:4" ht="15.75" customHeight="1">
      <c r="A11" s="110" t="s">
        <v>6</v>
      </c>
      <c r="B11" s="109">
        <v>125</v>
      </c>
      <c r="C11" s="156">
        <v>101</v>
      </c>
      <c r="D11" s="42">
        <f t="shared" si="0"/>
        <v>-19.199999999999996</v>
      </c>
    </row>
    <row r="12" spans="1:4" ht="15.75" customHeight="1">
      <c r="A12" s="110" t="s">
        <v>7</v>
      </c>
      <c r="B12" s="109">
        <v>28</v>
      </c>
      <c r="C12" s="156">
        <v>49</v>
      </c>
      <c r="D12" s="42">
        <f t="shared" si="0"/>
        <v>75</v>
      </c>
    </row>
    <row r="13" spans="1:4" ht="15.75" customHeight="1">
      <c r="A13" s="110" t="s">
        <v>8</v>
      </c>
      <c r="B13" s="109">
        <v>17</v>
      </c>
      <c r="C13" s="156">
        <v>23</v>
      </c>
      <c r="D13" s="42">
        <f t="shared" si="0"/>
        <v>35.29411764705883</v>
      </c>
    </row>
    <row r="14" spans="1:4" ht="15.75" customHeight="1">
      <c r="A14" s="110" t="s">
        <v>9</v>
      </c>
      <c r="B14" s="109">
        <v>16</v>
      </c>
      <c r="C14" s="156">
        <v>12</v>
      </c>
      <c r="D14" s="42">
        <f t="shared" si="0"/>
        <v>-25</v>
      </c>
    </row>
    <row r="15" spans="1:4" ht="15.75" customHeight="1">
      <c r="A15" s="110" t="s">
        <v>10</v>
      </c>
      <c r="B15" s="109"/>
      <c r="C15" s="156"/>
      <c r="D15" s="42"/>
    </row>
    <row r="16" spans="1:4" ht="15.75" customHeight="1">
      <c r="A16" s="110" t="s">
        <v>11</v>
      </c>
      <c r="B16" s="109">
        <v>72</v>
      </c>
      <c r="C16" s="156">
        <v>75</v>
      </c>
      <c r="D16" s="42">
        <f>(C16/B16-1)*100</f>
        <v>4.166666666666674</v>
      </c>
    </row>
    <row r="17" spans="1:4" ht="15.75" customHeight="1">
      <c r="A17" s="110" t="s">
        <v>12</v>
      </c>
      <c r="B17" s="109">
        <v>723</v>
      </c>
      <c r="C17" s="156">
        <v>1175</v>
      </c>
      <c r="D17" s="42">
        <f>(C17/B17-1)*100</f>
        <v>62.51728907330567</v>
      </c>
    </row>
    <row r="18" spans="1:4" ht="15.75" customHeight="1">
      <c r="A18" s="110" t="s">
        <v>13</v>
      </c>
      <c r="B18" s="109">
        <v>2</v>
      </c>
      <c r="C18" s="156">
        <v>1</v>
      </c>
      <c r="D18" s="42">
        <f>(C18/B18-1)*100</f>
        <v>-50</v>
      </c>
    </row>
    <row r="19" spans="1:4" ht="15.75" customHeight="1">
      <c r="A19" s="110" t="s">
        <v>14</v>
      </c>
      <c r="B19" s="109"/>
      <c r="C19" s="156"/>
      <c r="D19" s="42"/>
    </row>
    <row r="20" spans="1:4" ht="15.75" customHeight="1">
      <c r="A20" s="110" t="s">
        <v>221</v>
      </c>
      <c r="B20" s="109">
        <v>1</v>
      </c>
      <c r="C20" s="156">
        <v>2</v>
      </c>
      <c r="D20" s="42"/>
    </row>
    <row r="21" spans="1:4" ht="15.75" customHeight="1">
      <c r="A21" s="110" t="s">
        <v>15</v>
      </c>
      <c r="B21" s="109"/>
      <c r="C21" s="156"/>
      <c r="D21" s="42"/>
    </row>
    <row r="22" spans="1:4" ht="15.75" customHeight="1">
      <c r="A22" s="125" t="s">
        <v>213</v>
      </c>
      <c r="B22" s="136">
        <f>SUM(B23:B30)</f>
        <v>1459</v>
      </c>
      <c r="C22" s="136">
        <f>SUM(C23:C30)</f>
        <v>825</v>
      </c>
      <c r="D22" s="155">
        <f>(C22/B22-1)*100</f>
        <v>-43.454420836189165</v>
      </c>
    </row>
    <row r="23" spans="1:4" ht="15.75" customHeight="1">
      <c r="A23" s="110" t="s">
        <v>16</v>
      </c>
      <c r="B23" s="109">
        <v>425</v>
      </c>
      <c r="C23" s="156">
        <v>310</v>
      </c>
      <c r="D23" s="42">
        <f>(C23/B23-1)*100</f>
        <v>-27.058823529411768</v>
      </c>
    </row>
    <row r="24" spans="1:4" ht="15.75" customHeight="1">
      <c r="A24" s="110" t="s">
        <v>17</v>
      </c>
      <c r="B24" s="109">
        <v>324</v>
      </c>
      <c r="C24" s="156">
        <v>184</v>
      </c>
      <c r="D24" s="42">
        <f>(C24/B24-1)*100</f>
        <v>-43.20987654320988</v>
      </c>
    </row>
    <row r="25" spans="1:4" ht="15.75" customHeight="1">
      <c r="A25" s="110" t="s">
        <v>18</v>
      </c>
      <c r="B25" s="109">
        <v>165</v>
      </c>
      <c r="C25" s="156">
        <v>141</v>
      </c>
      <c r="D25" s="42">
        <f>(C25/B25-1)*100</f>
        <v>-14.54545454545455</v>
      </c>
    </row>
    <row r="26" spans="1:4" ht="15.75" customHeight="1">
      <c r="A26" s="110" t="s">
        <v>19</v>
      </c>
      <c r="B26" s="109"/>
      <c r="C26" s="156"/>
      <c r="D26" s="42"/>
    </row>
    <row r="27" spans="1:4" ht="15.75" customHeight="1">
      <c r="A27" s="43" t="s">
        <v>20</v>
      </c>
      <c r="B27" s="109">
        <v>441</v>
      </c>
      <c r="C27" s="156">
        <v>140</v>
      </c>
      <c r="D27" s="42">
        <f>(C27/B27-1)*100</f>
        <v>-68.25396825396825</v>
      </c>
    </row>
    <row r="28" spans="1:4" ht="15.75" customHeight="1">
      <c r="A28" s="110" t="s">
        <v>115</v>
      </c>
      <c r="B28" s="109"/>
      <c r="C28" s="156"/>
      <c r="D28" s="42"/>
    </row>
    <row r="29" spans="1:4" s="16" customFormat="1" ht="15.75" customHeight="1">
      <c r="A29" s="110" t="s">
        <v>116</v>
      </c>
      <c r="B29" s="108">
        <v>104</v>
      </c>
      <c r="C29" s="157">
        <v>50</v>
      </c>
      <c r="D29" s="42"/>
    </row>
    <row r="30" spans="1:4" s="16" customFormat="1" ht="15.75" customHeight="1">
      <c r="A30" s="110" t="s">
        <v>21</v>
      </c>
      <c r="B30" s="108"/>
      <c r="C30" s="158"/>
      <c r="D30" s="42"/>
    </row>
    <row r="31" spans="1:4" s="16" customFormat="1" ht="15.75" customHeight="1">
      <c r="A31" s="44" t="s">
        <v>222</v>
      </c>
      <c r="B31" s="136">
        <f>SUM(B22,B4)</f>
        <v>3661</v>
      </c>
      <c r="C31" s="136">
        <f>SUM(C22,C4)</f>
        <v>3300</v>
      </c>
      <c r="D31" s="155">
        <f>(C31/B31-1)*100</f>
        <v>-9.860693799508336</v>
      </c>
    </row>
    <row r="32" spans="1:4" ht="19.5" customHeight="1">
      <c r="A32" s="273" t="s">
        <v>927</v>
      </c>
      <c r="B32" s="255"/>
      <c r="C32" s="255">
        <f>SUM(C33:C35)</f>
        <v>73243</v>
      </c>
      <c r="D32" s="255"/>
    </row>
    <row r="33" spans="1:4" ht="19.5" customHeight="1">
      <c r="A33" s="274" t="s">
        <v>918</v>
      </c>
      <c r="B33" s="255"/>
      <c r="C33" s="255">
        <v>438</v>
      </c>
      <c r="D33" s="255"/>
    </row>
    <row r="34" spans="1:4" ht="19.5" customHeight="1">
      <c r="A34" s="274" t="s">
        <v>919</v>
      </c>
      <c r="B34" s="255"/>
      <c r="C34" s="255">
        <v>43305</v>
      </c>
      <c r="D34" s="255"/>
    </row>
    <row r="35" spans="1:4" ht="15">
      <c r="A35" s="274" t="s">
        <v>920</v>
      </c>
      <c r="B35" s="255"/>
      <c r="C35" s="255">
        <v>29500</v>
      </c>
      <c r="D35" s="255"/>
    </row>
    <row r="36" spans="1:4" ht="15">
      <c r="A36" s="276" t="s">
        <v>928</v>
      </c>
      <c r="B36" s="255"/>
      <c r="C36" s="255"/>
      <c r="D36" s="255"/>
    </row>
    <row r="37" spans="1:4" ht="15">
      <c r="A37" s="273" t="s">
        <v>921</v>
      </c>
      <c r="B37" s="255"/>
      <c r="C37" s="277"/>
      <c r="D37" s="255"/>
    </row>
    <row r="38" spans="1:4" ht="15">
      <c r="A38" s="274" t="s">
        <v>922</v>
      </c>
      <c r="B38" s="255"/>
      <c r="C38" s="277"/>
      <c r="D38" s="255"/>
    </row>
    <row r="39" spans="1:4" ht="15">
      <c r="A39" s="274" t="s">
        <v>923</v>
      </c>
      <c r="B39" s="255"/>
      <c r="C39" s="277"/>
      <c r="D39" s="255"/>
    </row>
    <row r="40" spans="1:4" ht="15">
      <c r="A40" s="274" t="s">
        <v>924</v>
      </c>
      <c r="B40" s="255"/>
      <c r="C40" s="277"/>
      <c r="D40" s="255"/>
    </row>
    <row r="41" spans="1:4" ht="15">
      <c r="A41" s="273" t="s">
        <v>925</v>
      </c>
      <c r="B41" s="255"/>
      <c r="C41" s="255">
        <v>500</v>
      </c>
      <c r="D41" s="255"/>
    </row>
    <row r="42" spans="1:4" ht="18.75" customHeight="1">
      <c r="A42" s="273" t="s">
        <v>929</v>
      </c>
      <c r="B42" s="255"/>
      <c r="C42" s="253">
        <v>170</v>
      </c>
      <c r="D42" s="255"/>
    </row>
    <row r="43" spans="1:4" ht="15">
      <c r="A43" s="275" t="s">
        <v>926</v>
      </c>
      <c r="B43" s="253"/>
      <c r="C43" s="253">
        <f>SUM(C31,C32,C36,C37,C41,C42)</f>
        <v>77213</v>
      </c>
      <c r="D43" s="255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1:E35"/>
  <sheetViews>
    <sheetView zoomScalePageLayoutView="0" workbookViewId="0" topLeftCell="A1">
      <selection activeCell="C17" sqref="C17"/>
    </sheetView>
  </sheetViews>
  <sheetFormatPr defaultColWidth="9.140625" defaultRowHeight="15"/>
  <cols>
    <col min="1" max="1" width="33.421875" style="3" customWidth="1"/>
    <col min="2" max="4" width="10.421875" style="12" customWidth="1"/>
    <col min="5" max="5" width="11.57421875" style="3" customWidth="1"/>
    <col min="6" max="16384" width="9.00390625" style="3" customWidth="1"/>
  </cols>
  <sheetData>
    <row r="1" ht="18.75">
      <c r="A1" s="20"/>
    </row>
    <row r="2" spans="1:5" ht="42" customHeight="1">
      <c r="A2" s="412" t="s">
        <v>935</v>
      </c>
      <c r="B2" s="412"/>
      <c r="C2" s="412"/>
      <c r="D2" s="412"/>
      <c r="E2" s="412"/>
    </row>
    <row r="3" spans="1:5" ht="19.5" customHeight="1" thickBot="1">
      <c r="A3" s="286" t="s">
        <v>274</v>
      </c>
      <c r="B3" s="187"/>
      <c r="C3" s="188"/>
      <c r="D3" s="431" t="s">
        <v>242</v>
      </c>
      <c r="E3" s="431"/>
    </row>
    <row r="4" spans="1:5" s="5" customFormat="1" ht="24.75" customHeight="1">
      <c r="A4" s="432" t="s">
        <v>62</v>
      </c>
      <c r="B4" s="434" t="s">
        <v>304</v>
      </c>
      <c r="C4" s="434" t="s">
        <v>305</v>
      </c>
      <c r="D4" s="434" t="s">
        <v>121</v>
      </c>
      <c r="E4" s="436" t="s">
        <v>47</v>
      </c>
    </row>
    <row r="5" spans="1:5" s="5" customFormat="1" ht="31.5" customHeight="1">
      <c r="A5" s="433"/>
      <c r="B5" s="435"/>
      <c r="C5" s="435"/>
      <c r="D5" s="435"/>
      <c r="E5" s="437"/>
    </row>
    <row r="6" spans="1:5" ht="20.25" customHeight="1">
      <c r="A6" s="107" t="s">
        <v>44</v>
      </c>
      <c r="B6" s="287">
        <v>8470</v>
      </c>
      <c r="C6" s="32">
        <v>8309</v>
      </c>
      <c r="D6" s="45">
        <f>(C6/B6-1)*100</f>
        <v>-1.9008264462809898</v>
      </c>
      <c r="E6" s="46"/>
    </row>
    <row r="7" spans="1:5" ht="20.25" customHeight="1">
      <c r="A7" s="107" t="s">
        <v>24</v>
      </c>
      <c r="B7" s="287"/>
      <c r="C7" s="32"/>
      <c r="D7" s="45"/>
      <c r="E7" s="46"/>
    </row>
    <row r="8" spans="1:5" ht="20.25" customHeight="1">
      <c r="A8" s="107" t="s">
        <v>25</v>
      </c>
      <c r="B8" s="287"/>
      <c r="C8" s="32">
        <v>52</v>
      </c>
      <c r="D8" s="45"/>
      <c r="E8" s="46"/>
    </row>
    <row r="9" spans="1:5" ht="20.25" customHeight="1">
      <c r="A9" s="107" t="s">
        <v>26</v>
      </c>
      <c r="B9" s="287">
        <v>2743</v>
      </c>
      <c r="C9" s="32">
        <v>2760</v>
      </c>
      <c r="D9" s="45">
        <f aca="true" t="shared" si="0" ref="D9:D31">(C9/B9-1)*100</f>
        <v>0.619759387531893</v>
      </c>
      <c r="E9" s="46"/>
    </row>
    <row r="10" spans="1:5" ht="20.25" customHeight="1">
      <c r="A10" s="107" t="s">
        <v>27</v>
      </c>
      <c r="B10" s="287">
        <v>7648</v>
      </c>
      <c r="C10" s="32">
        <v>8200</v>
      </c>
      <c r="D10" s="45">
        <f t="shared" si="0"/>
        <v>7.217573221757312</v>
      </c>
      <c r="E10" s="46"/>
    </row>
    <row r="11" spans="1:5" ht="20.25" customHeight="1">
      <c r="A11" s="107" t="s">
        <v>28</v>
      </c>
      <c r="B11" s="287">
        <v>405</v>
      </c>
      <c r="C11" s="32">
        <v>900</v>
      </c>
      <c r="D11" s="45">
        <f t="shared" si="0"/>
        <v>122.22222222222223</v>
      </c>
      <c r="E11" s="46"/>
    </row>
    <row r="12" spans="1:5" ht="20.25" customHeight="1">
      <c r="A12" s="107" t="s">
        <v>265</v>
      </c>
      <c r="B12" s="287">
        <v>2167</v>
      </c>
      <c r="C12" s="32">
        <v>2750</v>
      </c>
      <c r="D12" s="45">
        <f t="shared" si="0"/>
        <v>26.903553299492387</v>
      </c>
      <c r="E12" s="46"/>
    </row>
    <row r="13" spans="1:5" ht="20.25" customHeight="1">
      <c r="A13" s="107" t="s">
        <v>45</v>
      </c>
      <c r="B13" s="287">
        <v>6749</v>
      </c>
      <c r="C13" s="32">
        <v>6830</v>
      </c>
      <c r="D13" s="45">
        <f t="shared" si="0"/>
        <v>1.200177804119118</v>
      </c>
      <c r="E13" s="46"/>
    </row>
    <row r="14" spans="1:5" ht="20.25" customHeight="1">
      <c r="A14" s="107" t="s">
        <v>266</v>
      </c>
      <c r="B14" s="287">
        <v>6627</v>
      </c>
      <c r="C14" s="32">
        <v>6500</v>
      </c>
      <c r="D14" s="45">
        <f t="shared" si="0"/>
        <v>-1.9164025954428898</v>
      </c>
      <c r="E14" s="46"/>
    </row>
    <row r="15" spans="1:5" ht="20.25" customHeight="1">
      <c r="A15" s="107" t="s">
        <v>30</v>
      </c>
      <c r="B15" s="287">
        <v>2010</v>
      </c>
      <c r="C15" s="32">
        <v>1848</v>
      </c>
      <c r="D15" s="45">
        <f t="shared" si="0"/>
        <v>-8.059701492537318</v>
      </c>
      <c r="E15" s="46"/>
    </row>
    <row r="16" spans="1:5" s="195" customFormat="1" ht="20.25" customHeight="1">
      <c r="A16" s="191" t="s">
        <v>31</v>
      </c>
      <c r="B16" s="288">
        <v>1390</v>
      </c>
      <c r="C16" s="192">
        <v>1268</v>
      </c>
      <c r="D16" s="193">
        <f t="shared" si="0"/>
        <v>-8.77697841726619</v>
      </c>
      <c r="E16" s="194"/>
    </row>
    <row r="17" spans="1:5" s="195" customFormat="1" ht="20.25" customHeight="1">
      <c r="A17" s="191" t="s">
        <v>32</v>
      </c>
      <c r="B17" s="287">
        <v>15776</v>
      </c>
      <c r="C17" s="192">
        <v>18283</v>
      </c>
      <c r="D17" s="193">
        <f t="shared" si="0"/>
        <v>15.891227180527379</v>
      </c>
      <c r="E17" s="194"/>
    </row>
    <row r="18" spans="1:5" s="195" customFormat="1" ht="20.25" customHeight="1">
      <c r="A18" s="191" t="s">
        <v>33</v>
      </c>
      <c r="B18" s="288">
        <v>499</v>
      </c>
      <c r="C18" s="192">
        <v>3177</v>
      </c>
      <c r="D18" s="193">
        <f t="shared" si="0"/>
        <v>536.6733466933867</v>
      </c>
      <c r="E18" s="194"/>
    </row>
    <row r="19" spans="1:5" ht="20.25" customHeight="1">
      <c r="A19" s="119" t="s">
        <v>34</v>
      </c>
      <c r="B19" s="287">
        <v>205</v>
      </c>
      <c r="C19" s="32">
        <v>340</v>
      </c>
      <c r="D19" s="45">
        <f t="shared" si="0"/>
        <v>65.85365853658536</v>
      </c>
      <c r="E19" s="46"/>
    </row>
    <row r="20" spans="1:5" ht="20.25" customHeight="1">
      <c r="A20" s="119" t="s">
        <v>35</v>
      </c>
      <c r="B20" s="287">
        <v>434</v>
      </c>
      <c r="C20" s="32">
        <v>282</v>
      </c>
      <c r="D20" s="45">
        <f t="shared" si="0"/>
        <v>-35.023041474654384</v>
      </c>
      <c r="E20" s="46"/>
    </row>
    <row r="21" spans="1:5" ht="20.25" customHeight="1">
      <c r="A21" s="120" t="s">
        <v>36</v>
      </c>
      <c r="B21" s="287"/>
      <c r="C21" s="32"/>
      <c r="D21" s="45"/>
      <c r="E21" s="46"/>
    </row>
    <row r="22" spans="1:5" ht="20.25" customHeight="1">
      <c r="A22" s="119" t="s">
        <v>37</v>
      </c>
      <c r="B22" s="287"/>
      <c r="C22" s="32"/>
      <c r="D22" s="45"/>
      <c r="E22" s="46"/>
    </row>
    <row r="23" spans="1:5" ht="20.25" customHeight="1">
      <c r="A23" s="201" t="s">
        <v>267</v>
      </c>
      <c r="B23" s="287">
        <v>991</v>
      </c>
      <c r="C23" s="192">
        <v>746</v>
      </c>
      <c r="D23" s="193">
        <f t="shared" si="0"/>
        <v>-24.72250252270434</v>
      </c>
      <c r="E23" s="46"/>
    </row>
    <row r="24" spans="1:5" ht="20.25" customHeight="1">
      <c r="A24" s="119" t="s">
        <v>38</v>
      </c>
      <c r="B24" s="287">
        <v>2631</v>
      </c>
      <c r="C24" s="32">
        <v>3789</v>
      </c>
      <c r="D24" s="45">
        <f t="shared" si="0"/>
        <v>44.01368301026225</v>
      </c>
      <c r="E24" s="46"/>
    </row>
    <row r="25" spans="1:5" ht="20.25" customHeight="1">
      <c r="A25" s="119" t="s">
        <v>39</v>
      </c>
      <c r="B25" s="287"/>
      <c r="C25" s="32"/>
      <c r="D25" s="45"/>
      <c r="E25" s="46"/>
    </row>
    <row r="26" spans="1:5" ht="20.25" customHeight="1">
      <c r="A26" s="119" t="s">
        <v>287</v>
      </c>
      <c r="B26" s="287">
        <v>371</v>
      </c>
      <c r="C26" s="32">
        <v>895</v>
      </c>
      <c r="D26" s="45">
        <f t="shared" si="0"/>
        <v>141.23989218328842</v>
      </c>
      <c r="E26" s="46"/>
    </row>
    <row r="27" spans="1:5" ht="20.25" customHeight="1">
      <c r="A27" s="120" t="s">
        <v>268</v>
      </c>
      <c r="B27" s="287">
        <v>800</v>
      </c>
      <c r="C27" s="32">
        <v>800</v>
      </c>
      <c r="D27" s="45">
        <f t="shared" si="0"/>
        <v>0</v>
      </c>
      <c r="E27" s="46"/>
    </row>
    <row r="28" spans="1:5" ht="20.25" customHeight="1">
      <c r="A28" s="119" t="s">
        <v>269</v>
      </c>
      <c r="B28" s="287">
        <v>541</v>
      </c>
      <c r="C28" s="32">
        <v>610</v>
      </c>
      <c r="D28" s="45">
        <f t="shared" si="0"/>
        <v>12.754158964879858</v>
      </c>
      <c r="E28" s="46"/>
    </row>
    <row r="29" spans="1:5" ht="20.25" customHeight="1">
      <c r="A29" s="119" t="s">
        <v>270</v>
      </c>
      <c r="B29" s="278"/>
      <c r="C29" s="32"/>
      <c r="D29" s="45"/>
      <c r="E29" s="46"/>
    </row>
    <row r="30" spans="1:5" ht="20.25" customHeight="1">
      <c r="A30" s="107" t="s">
        <v>271</v>
      </c>
      <c r="B30" s="287"/>
      <c r="C30" s="32"/>
      <c r="D30" s="45"/>
      <c r="E30" s="46"/>
    </row>
    <row r="31" spans="1:5" ht="20.25" customHeight="1">
      <c r="A31" s="202" t="s">
        <v>171</v>
      </c>
      <c r="B31" s="203">
        <f>SUM(B6:B30)</f>
        <v>60457</v>
      </c>
      <c r="C31" s="203">
        <f>SUM(C6:C30)</f>
        <v>68339</v>
      </c>
      <c r="D31" s="204">
        <f t="shared" si="0"/>
        <v>13.037365400201795</v>
      </c>
      <c r="E31" s="46"/>
    </row>
    <row r="32" spans="1:5" ht="14.25">
      <c r="A32" s="280" t="s">
        <v>930</v>
      </c>
      <c r="B32" s="244"/>
      <c r="C32" s="279">
        <v>2000</v>
      </c>
      <c r="D32" s="244"/>
      <c r="E32" s="281"/>
    </row>
    <row r="33" spans="1:5" ht="14.25">
      <c r="A33" s="280" t="s">
        <v>936</v>
      </c>
      <c r="B33" s="244"/>
      <c r="C33" s="279">
        <v>5215</v>
      </c>
      <c r="D33" s="244"/>
      <c r="E33" s="281"/>
    </row>
    <row r="34" spans="1:5" ht="14.25">
      <c r="A34" s="280" t="s">
        <v>931</v>
      </c>
      <c r="B34" s="245"/>
      <c r="C34" s="279">
        <v>1659</v>
      </c>
      <c r="D34" s="245"/>
      <c r="E34" s="281"/>
    </row>
    <row r="35" spans="1:5" ht="15" thickBot="1">
      <c r="A35" s="282" t="s">
        <v>932</v>
      </c>
      <c r="B35" s="283"/>
      <c r="C35" s="284">
        <f>SUM(C32:C34,C31)</f>
        <v>77213</v>
      </c>
      <c r="D35" s="283"/>
      <c r="E35" s="285"/>
    </row>
  </sheetData>
  <sheetProtection/>
  <mergeCells count="7">
    <mergeCell ref="A2:E2"/>
    <mergeCell ref="D3:E3"/>
    <mergeCell ref="A4:A5"/>
    <mergeCell ref="B4:B5"/>
    <mergeCell ref="C4:C5"/>
    <mergeCell ref="D4:D5"/>
    <mergeCell ref="E4:E5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</sheetPr>
  <dimension ref="A1:C601"/>
  <sheetViews>
    <sheetView zoomScalePageLayoutView="0" workbookViewId="0" topLeftCell="A569">
      <selection activeCell="A12" sqref="A12"/>
    </sheetView>
  </sheetViews>
  <sheetFormatPr defaultColWidth="9.140625" defaultRowHeight="15"/>
  <cols>
    <col min="1" max="1" width="46.28125" style="236" customWidth="1"/>
    <col min="2" max="2" width="18.57421875" style="23" customWidth="1"/>
    <col min="3" max="3" width="22.421875" style="23" customWidth="1"/>
    <col min="4" max="16384" width="9.00390625" style="23" customWidth="1"/>
  </cols>
  <sheetData>
    <row r="1" spans="1:3" ht="31.5" customHeight="1">
      <c r="A1" s="412" t="s">
        <v>833</v>
      </c>
      <c r="B1" s="412"/>
      <c r="C1" s="412"/>
    </row>
    <row r="2" spans="1:3" ht="14.25">
      <c r="A2" s="209"/>
      <c r="B2" s="210"/>
      <c r="C2" s="211"/>
    </row>
    <row r="3" spans="1:3" ht="14.25" thickBot="1">
      <c r="A3" s="212" t="s">
        <v>326</v>
      </c>
      <c r="B3" s="210"/>
      <c r="C3" s="213" t="s">
        <v>42</v>
      </c>
    </row>
    <row r="4" spans="1:3" ht="39" customHeight="1">
      <c r="A4" s="214" t="s">
        <v>120</v>
      </c>
      <c r="B4" s="215" t="s">
        <v>119</v>
      </c>
      <c r="C4" s="216" t="s">
        <v>844</v>
      </c>
    </row>
    <row r="5" spans="1:3" ht="13.5">
      <c r="A5" s="217" t="s">
        <v>327</v>
      </c>
      <c r="B5" s="218">
        <v>8309</v>
      </c>
      <c r="C5" s="238"/>
    </row>
    <row r="6" spans="1:3" ht="13.5">
      <c r="A6" s="220" t="s">
        <v>328</v>
      </c>
      <c r="B6" s="221">
        <v>493</v>
      </c>
      <c r="C6" s="219"/>
    </row>
    <row r="7" spans="1:3" ht="13.5">
      <c r="A7" s="220" t="s">
        <v>329</v>
      </c>
      <c r="B7" s="221">
        <v>411</v>
      </c>
      <c r="C7" s="219"/>
    </row>
    <row r="8" spans="1:3" ht="13.5">
      <c r="A8" s="220" t="s">
        <v>834</v>
      </c>
      <c r="B8" s="221">
        <v>0</v>
      </c>
      <c r="C8" s="219"/>
    </row>
    <row r="9" spans="1:3" ht="13.5">
      <c r="A9" s="220" t="s">
        <v>840</v>
      </c>
      <c r="B9" s="221">
        <v>0</v>
      </c>
      <c r="C9" s="219"/>
    </row>
    <row r="10" spans="1:3" ht="13.5">
      <c r="A10" s="222" t="s">
        <v>331</v>
      </c>
      <c r="B10" s="221">
        <v>82</v>
      </c>
      <c r="C10" s="219"/>
    </row>
    <row r="11" spans="1:3" ht="13.5">
      <c r="A11" s="220" t="s">
        <v>332</v>
      </c>
      <c r="B11" s="221">
        <v>406</v>
      </c>
      <c r="C11" s="219"/>
    </row>
    <row r="12" spans="1:3" ht="13.5">
      <c r="A12" s="220" t="s">
        <v>333</v>
      </c>
      <c r="B12" s="221">
        <v>314</v>
      </c>
      <c r="C12" s="219"/>
    </row>
    <row r="13" spans="1:3" ht="13.5">
      <c r="A13" s="220" t="s">
        <v>841</v>
      </c>
      <c r="B13" s="221">
        <v>0</v>
      </c>
      <c r="C13" s="219"/>
    </row>
    <row r="14" spans="1:3" ht="13.5">
      <c r="A14" s="220" t="s">
        <v>842</v>
      </c>
      <c r="B14" s="221">
        <v>0</v>
      </c>
      <c r="C14" s="219"/>
    </row>
    <row r="15" spans="1:3" ht="13.5">
      <c r="A15" s="220" t="s">
        <v>334</v>
      </c>
      <c r="B15" s="221">
        <v>92</v>
      </c>
      <c r="C15" s="219"/>
    </row>
    <row r="16" spans="1:3" ht="13.5">
      <c r="A16" s="220" t="s">
        <v>335</v>
      </c>
      <c r="B16" s="221">
        <v>1216</v>
      </c>
      <c r="C16" s="219"/>
    </row>
    <row r="17" spans="1:3" ht="13.5">
      <c r="A17" s="220" t="s">
        <v>333</v>
      </c>
      <c r="B17" s="221">
        <v>665</v>
      </c>
      <c r="C17" s="219"/>
    </row>
    <row r="18" spans="1:3" ht="13.5">
      <c r="A18" s="220" t="s">
        <v>336</v>
      </c>
      <c r="B18" s="221">
        <v>0</v>
      </c>
      <c r="C18" s="219"/>
    </row>
    <row r="19" spans="1:3" ht="13.5">
      <c r="A19" s="220" t="s">
        <v>330</v>
      </c>
      <c r="B19" s="221">
        <v>59</v>
      </c>
      <c r="C19" s="219"/>
    </row>
    <row r="20" spans="1:3" ht="13.5">
      <c r="A20" s="220" t="s">
        <v>337</v>
      </c>
      <c r="B20" s="221">
        <v>492</v>
      </c>
      <c r="C20" s="219"/>
    </row>
    <row r="21" spans="1:3" ht="13.5">
      <c r="A21" s="220" t="s">
        <v>338</v>
      </c>
      <c r="B21" s="221">
        <v>444</v>
      </c>
      <c r="C21" s="219"/>
    </row>
    <row r="22" spans="1:3" ht="13.5">
      <c r="A22" s="220" t="s">
        <v>333</v>
      </c>
      <c r="B22" s="221">
        <v>270</v>
      </c>
      <c r="C22" s="219"/>
    </row>
    <row r="23" spans="1:3" ht="13.5">
      <c r="A23" s="220" t="s">
        <v>336</v>
      </c>
      <c r="B23" s="221">
        <v>5</v>
      </c>
      <c r="C23" s="219"/>
    </row>
    <row r="24" spans="1:3" ht="13.5">
      <c r="A24" s="220" t="s">
        <v>339</v>
      </c>
      <c r="B24" s="221">
        <v>5</v>
      </c>
      <c r="C24" s="219"/>
    </row>
    <row r="25" spans="1:3" ht="13.5">
      <c r="A25" s="220" t="s">
        <v>843</v>
      </c>
      <c r="B25" s="221">
        <v>0</v>
      </c>
      <c r="C25" s="219"/>
    </row>
    <row r="26" spans="1:3" ht="13.5">
      <c r="A26" s="220" t="s">
        <v>340</v>
      </c>
      <c r="B26" s="221">
        <v>164</v>
      </c>
      <c r="C26" s="219"/>
    </row>
    <row r="27" spans="1:3" ht="13.5">
      <c r="A27" s="220" t="s">
        <v>341</v>
      </c>
      <c r="B27" s="221">
        <v>253</v>
      </c>
      <c r="C27" s="219"/>
    </row>
    <row r="28" spans="1:3" ht="13.5">
      <c r="A28" s="220" t="s">
        <v>333</v>
      </c>
      <c r="B28" s="221">
        <v>115</v>
      </c>
      <c r="C28" s="219"/>
    </row>
    <row r="29" spans="1:3" ht="13.5">
      <c r="A29" s="220" t="s">
        <v>342</v>
      </c>
      <c r="B29" s="221">
        <v>0</v>
      </c>
      <c r="C29" s="219"/>
    </row>
    <row r="30" spans="1:3" ht="13.5">
      <c r="A30" s="220" t="s">
        <v>343</v>
      </c>
      <c r="B30" s="221">
        <v>0</v>
      </c>
      <c r="C30" s="219"/>
    </row>
    <row r="31" spans="1:3" ht="13.5">
      <c r="A31" s="220" t="s">
        <v>344</v>
      </c>
      <c r="B31" s="218">
        <v>138</v>
      </c>
      <c r="C31" s="219"/>
    </row>
    <row r="32" spans="1:3" ht="13.5">
      <c r="A32" s="220" t="s">
        <v>345</v>
      </c>
      <c r="B32" s="221">
        <v>793</v>
      </c>
      <c r="C32" s="219"/>
    </row>
    <row r="33" spans="1:3" ht="13.5">
      <c r="A33" s="220" t="s">
        <v>333</v>
      </c>
      <c r="B33" s="221">
        <v>250</v>
      </c>
      <c r="C33" s="219"/>
    </row>
    <row r="34" spans="1:3" ht="13.5">
      <c r="A34" s="222" t="s">
        <v>336</v>
      </c>
      <c r="B34" s="221">
        <v>0</v>
      </c>
      <c r="C34" s="219"/>
    </row>
    <row r="35" spans="1:3" ht="13.5">
      <c r="A35" s="222" t="s">
        <v>346</v>
      </c>
      <c r="B35" s="221">
        <v>31</v>
      </c>
      <c r="C35" s="219"/>
    </row>
    <row r="36" spans="1:3" ht="13.5">
      <c r="A36" s="220" t="s">
        <v>347</v>
      </c>
      <c r="B36" s="221">
        <v>41</v>
      </c>
      <c r="C36" s="219"/>
    </row>
    <row r="37" spans="1:3" ht="13.5">
      <c r="A37" s="220" t="s">
        <v>348</v>
      </c>
      <c r="B37" s="221">
        <v>321</v>
      </c>
      <c r="C37" s="219"/>
    </row>
    <row r="38" spans="1:3" ht="13.5">
      <c r="A38" s="220" t="s">
        <v>349</v>
      </c>
      <c r="B38" s="221">
        <v>150</v>
      </c>
      <c r="C38" s="219"/>
    </row>
    <row r="39" spans="1:3" ht="13.5">
      <c r="A39" s="220" t="s">
        <v>350</v>
      </c>
      <c r="B39" s="221">
        <v>300</v>
      </c>
      <c r="C39" s="219"/>
    </row>
    <row r="40" spans="1:3" ht="13.5">
      <c r="A40" s="220" t="s">
        <v>351</v>
      </c>
      <c r="B40" s="221">
        <v>300</v>
      </c>
      <c r="C40" s="219"/>
    </row>
    <row r="41" spans="1:3" ht="13.5">
      <c r="A41" s="220" t="s">
        <v>352</v>
      </c>
      <c r="B41" s="221">
        <v>160</v>
      </c>
      <c r="C41" s="219"/>
    </row>
    <row r="42" spans="1:3" ht="13.5">
      <c r="A42" s="220" t="s">
        <v>333</v>
      </c>
      <c r="B42" s="221">
        <v>150</v>
      </c>
      <c r="C42" s="219"/>
    </row>
    <row r="43" spans="1:3" ht="13.5">
      <c r="A43" s="220" t="s">
        <v>353</v>
      </c>
      <c r="B43" s="221">
        <v>10</v>
      </c>
      <c r="C43" s="219"/>
    </row>
    <row r="44" spans="1:3" ht="13.5">
      <c r="A44" s="222" t="s">
        <v>354</v>
      </c>
      <c r="B44" s="221">
        <v>0</v>
      </c>
      <c r="C44" s="219"/>
    </row>
    <row r="45" spans="1:3" ht="13.5">
      <c r="A45" s="220" t="s">
        <v>355</v>
      </c>
      <c r="B45" s="221">
        <v>0</v>
      </c>
      <c r="C45" s="219"/>
    </row>
    <row r="46" spans="1:3" ht="13.5">
      <c r="A46" s="220" t="s">
        <v>356</v>
      </c>
      <c r="B46" s="221">
        <v>0</v>
      </c>
      <c r="C46" s="219"/>
    </row>
    <row r="47" spans="1:3" ht="13.5">
      <c r="A47" s="220" t="s">
        <v>357</v>
      </c>
      <c r="B47" s="221">
        <v>269</v>
      </c>
      <c r="C47" s="219"/>
    </row>
    <row r="48" spans="1:3" ht="13.5">
      <c r="A48" s="220" t="s">
        <v>333</v>
      </c>
      <c r="B48" s="221">
        <v>235</v>
      </c>
      <c r="C48" s="219"/>
    </row>
    <row r="49" spans="1:3" ht="13.5">
      <c r="A49" s="220" t="s">
        <v>358</v>
      </c>
      <c r="B49" s="221">
        <v>34</v>
      </c>
      <c r="C49" s="219"/>
    </row>
    <row r="50" spans="1:3" ht="13.5">
      <c r="A50" s="222" t="s">
        <v>359</v>
      </c>
      <c r="B50" s="221">
        <v>696</v>
      </c>
      <c r="C50" s="219"/>
    </row>
    <row r="51" spans="1:3" ht="13.5">
      <c r="A51" s="220" t="s">
        <v>333</v>
      </c>
      <c r="B51" s="221">
        <v>491</v>
      </c>
      <c r="C51" s="219"/>
    </row>
    <row r="52" spans="1:3" ht="13.5">
      <c r="A52" s="220" t="s">
        <v>360</v>
      </c>
      <c r="B52" s="221">
        <v>205</v>
      </c>
      <c r="C52" s="219"/>
    </row>
    <row r="53" spans="1:3" ht="13.5">
      <c r="A53" s="222" t="s">
        <v>361</v>
      </c>
      <c r="B53" s="221">
        <v>19</v>
      </c>
      <c r="C53" s="219"/>
    </row>
    <row r="54" spans="1:3" ht="13.5">
      <c r="A54" s="220" t="s">
        <v>333</v>
      </c>
      <c r="B54" s="221">
        <v>0</v>
      </c>
      <c r="C54" s="219"/>
    </row>
    <row r="55" spans="1:3" ht="13.5">
      <c r="A55" s="220" t="s">
        <v>362</v>
      </c>
      <c r="B55" s="221">
        <v>0</v>
      </c>
      <c r="C55" s="219"/>
    </row>
    <row r="56" spans="1:3" ht="13.5">
      <c r="A56" s="220" t="s">
        <v>363</v>
      </c>
      <c r="B56" s="221">
        <v>19</v>
      </c>
      <c r="C56" s="219"/>
    </row>
    <row r="57" spans="1:3" ht="13.5">
      <c r="A57" s="220" t="s">
        <v>364</v>
      </c>
      <c r="B57" s="221">
        <v>0</v>
      </c>
      <c r="C57" s="219"/>
    </row>
    <row r="58" spans="1:3" ht="13.5">
      <c r="A58" s="220" t="s">
        <v>365</v>
      </c>
      <c r="B58" s="221">
        <v>0</v>
      </c>
      <c r="C58" s="219"/>
    </row>
    <row r="59" spans="1:3" ht="13.5">
      <c r="A59" s="220" t="s">
        <v>366</v>
      </c>
      <c r="B59" s="221">
        <v>0</v>
      </c>
      <c r="C59" s="219"/>
    </row>
    <row r="60" spans="1:3" ht="13.5">
      <c r="A60" s="222" t="s">
        <v>367</v>
      </c>
      <c r="B60" s="221">
        <v>0</v>
      </c>
      <c r="C60" s="219"/>
    </row>
    <row r="61" spans="1:3" ht="13.5">
      <c r="A61" s="220" t="s">
        <v>368</v>
      </c>
      <c r="B61" s="221">
        <v>0</v>
      </c>
      <c r="C61" s="219"/>
    </row>
    <row r="62" spans="1:3" ht="13.5">
      <c r="A62" s="220" t="s">
        <v>333</v>
      </c>
      <c r="B62" s="221">
        <v>0</v>
      </c>
      <c r="C62" s="219"/>
    </row>
    <row r="63" spans="1:3" ht="13.5">
      <c r="A63" s="220" t="s">
        <v>369</v>
      </c>
      <c r="B63" s="221">
        <v>0</v>
      </c>
      <c r="C63" s="219"/>
    </row>
    <row r="64" spans="1:3" ht="13.5">
      <c r="A64" s="220" t="s">
        <v>370</v>
      </c>
      <c r="B64" s="221">
        <v>100</v>
      </c>
      <c r="C64" s="219"/>
    </row>
    <row r="65" spans="1:3" ht="13.5">
      <c r="A65" s="220" t="s">
        <v>371</v>
      </c>
      <c r="B65" s="221">
        <v>71</v>
      </c>
      <c r="C65" s="219"/>
    </row>
    <row r="66" spans="1:3" ht="13.5">
      <c r="A66" s="220" t="s">
        <v>372</v>
      </c>
      <c r="B66" s="221">
        <v>29</v>
      </c>
      <c r="C66" s="219"/>
    </row>
    <row r="67" spans="1:3" ht="13.5">
      <c r="A67" s="220" t="s">
        <v>373</v>
      </c>
      <c r="B67" s="221">
        <v>45</v>
      </c>
      <c r="C67" s="219"/>
    </row>
    <row r="68" spans="1:3" ht="13.5">
      <c r="A68" s="220" t="s">
        <v>333</v>
      </c>
      <c r="B68" s="221">
        <v>42</v>
      </c>
      <c r="C68" s="219"/>
    </row>
    <row r="69" spans="1:3" ht="13.5">
      <c r="A69" s="220" t="s">
        <v>374</v>
      </c>
      <c r="B69" s="221">
        <v>3</v>
      </c>
      <c r="C69" s="219"/>
    </row>
    <row r="70" spans="1:3" ht="13.5">
      <c r="A70" s="220" t="s">
        <v>375</v>
      </c>
      <c r="B70" s="221">
        <v>207</v>
      </c>
      <c r="C70" s="219"/>
    </row>
    <row r="71" spans="1:3" ht="13.5">
      <c r="A71" s="220" t="s">
        <v>333</v>
      </c>
      <c r="B71" s="221">
        <v>143</v>
      </c>
      <c r="C71" s="219"/>
    </row>
    <row r="72" spans="1:3" ht="13.5">
      <c r="A72" s="223" t="s">
        <v>376</v>
      </c>
      <c r="B72" s="221">
        <v>0</v>
      </c>
      <c r="C72" s="219"/>
    </row>
    <row r="73" spans="1:3" ht="13.5">
      <c r="A73" s="220" t="s">
        <v>348</v>
      </c>
      <c r="B73" s="221">
        <v>44</v>
      </c>
      <c r="C73" s="219"/>
    </row>
    <row r="74" spans="1:3" ht="13.5">
      <c r="A74" s="220" t="s">
        <v>377</v>
      </c>
      <c r="B74" s="221">
        <v>20</v>
      </c>
      <c r="C74" s="219"/>
    </row>
    <row r="75" spans="1:3" ht="13.5">
      <c r="A75" s="220" t="s">
        <v>378</v>
      </c>
      <c r="B75" s="221">
        <v>947</v>
      </c>
      <c r="C75" s="219"/>
    </row>
    <row r="76" spans="1:3" ht="13.5">
      <c r="A76" s="220" t="s">
        <v>333</v>
      </c>
      <c r="B76" s="221">
        <v>464</v>
      </c>
      <c r="C76" s="219"/>
    </row>
    <row r="77" spans="1:3" ht="13.5">
      <c r="A77" s="220" t="s">
        <v>379</v>
      </c>
      <c r="B77" s="221">
        <v>483</v>
      </c>
      <c r="C77" s="219"/>
    </row>
    <row r="78" spans="1:3" ht="13.5">
      <c r="A78" s="220" t="s">
        <v>380</v>
      </c>
      <c r="B78" s="221">
        <v>497</v>
      </c>
      <c r="C78" s="219"/>
    </row>
    <row r="79" spans="1:3" ht="13.5">
      <c r="A79" s="220" t="s">
        <v>333</v>
      </c>
      <c r="B79" s="221">
        <v>424</v>
      </c>
      <c r="C79" s="219"/>
    </row>
    <row r="80" spans="1:3" ht="13.5">
      <c r="A80" s="220" t="s">
        <v>336</v>
      </c>
      <c r="B80" s="221">
        <v>0</v>
      </c>
      <c r="C80" s="219"/>
    </row>
    <row r="81" spans="1:3" ht="13.5">
      <c r="A81" s="223" t="s">
        <v>381</v>
      </c>
      <c r="B81" s="221">
        <v>0</v>
      </c>
      <c r="C81" s="219"/>
    </row>
    <row r="82" spans="1:3" ht="13.5">
      <c r="A82" s="220" t="s">
        <v>382</v>
      </c>
      <c r="B82" s="221">
        <v>0</v>
      </c>
      <c r="C82" s="219"/>
    </row>
    <row r="83" spans="1:3" ht="13.5">
      <c r="A83" s="220" t="s">
        <v>383</v>
      </c>
      <c r="B83" s="221">
        <v>73</v>
      </c>
      <c r="C83" s="219"/>
    </row>
    <row r="84" spans="1:3" ht="13.5">
      <c r="A84" s="220" t="s">
        <v>384</v>
      </c>
      <c r="B84" s="221">
        <v>272</v>
      </c>
      <c r="C84" s="219"/>
    </row>
    <row r="85" spans="1:3" ht="13.5">
      <c r="A85" s="222" t="s">
        <v>333</v>
      </c>
      <c r="B85" s="221">
        <v>212</v>
      </c>
      <c r="C85" s="219"/>
    </row>
    <row r="86" spans="1:3" ht="13.5">
      <c r="A86" s="220" t="s">
        <v>336</v>
      </c>
      <c r="B86" s="221">
        <v>0</v>
      </c>
      <c r="C86" s="219"/>
    </row>
    <row r="87" spans="1:3" ht="13.5">
      <c r="A87" s="220" t="s">
        <v>385</v>
      </c>
      <c r="B87" s="221">
        <v>60</v>
      </c>
      <c r="C87" s="219"/>
    </row>
    <row r="88" spans="1:3" ht="13.5">
      <c r="A88" s="220" t="s">
        <v>386</v>
      </c>
      <c r="B88" s="221">
        <v>76</v>
      </c>
      <c r="C88" s="219"/>
    </row>
    <row r="89" spans="1:3" ht="13.5">
      <c r="A89" s="220" t="s">
        <v>333</v>
      </c>
      <c r="B89" s="221">
        <v>68</v>
      </c>
      <c r="C89" s="219"/>
    </row>
    <row r="90" spans="1:3" ht="13.5">
      <c r="A90" s="220" t="s">
        <v>336</v>
      </c>
      <c r="B90" s="221">
        <v>0</v>
      </c>
      <c r="C90" s="219"/>
    </row>
    <row r="91" spans="1:3" ht="13.5">
      <c r="A91" s="223" t="s">
        <v>387</v>
      </c>
      <c r="B91" s="224">
        <v>5</v>
      </c>
      <c r="C91" s="225"/>
    </row>
    <row r="92" spans="1:3" ht="13.5">
      <c r="A92" s="223" t="s">
        <v>388</v>
      </c>
      <c r="B92" s="224">
        <v>0</v>
      </c>
      <c r="C92" s="225"/>
    </row>
    <row r="93" spans="1:3" ht="13.5">
      <c r="A93" s="220" t="s">
        <v>389</v>
      </c>
      <c r="B93" s="221">
        <v>3</v>
      </c>
      <c r="C93" s="219"/>
    </row>
    <row r="94" spans="1:3" ht="13.5">
      <c r="A94" s="223" t="s">
        <v>390</v>
      </c>
      <c r="B94" s="226">
        <v>0</v>
      </c>
      <c r="C94" s="239"/>
    </row>
    <row r="95" spans="1:3" ht="13.5">
      <c r="A95" s="223" t="s">
        <v>329</v>
      </c>
      <c r="B95" s="226">
        <v>0</v>
      </c>
      <c r="C95" s="219"/>
    </row>
    <row r="96" spans="1:3" ht="13.5">
      <c r="A96" s="223" t="s">
        <v>391</v>
      </c>
      <c r="B96" s="226">
        <v>0</v>
      </c>
      <c r="C96" s="219"/>
    </row>
    <row r="97" spans="1:3" ht="13.5">
      <c r="A97" s="223" t="s">
        <v>392</v>
      </c>
      <c r="B97" s="226">
        <v>0</v>
      </c>
      <c r="C97" s="219"/>
    </row>
    <row r="98" spans="1:3" ht="13.5">
      <c r="A98" s="223" t="s">
        <v>382</v>
      </c>
      <c r="B98" s="221">
        <v>0</v>
      </c>
      <c r="C98" s="219"/>
    </row>
    <row r="99" spans="1:3" ht="13.5">
      <c r="A99" s="223" t="s">
        <v>393</v>
      </c>
      <c r="B99" s="221">
        <v>0</v>
      </c>
      <c r="C99" s="219"/>
    </row>
    <row r="100" spans="1:3" ht="13.5">
      <c r="A100" s="223" t="s">
        <v>394</v>
      </c>
      <c r="B100" s="221">
        <v>676</v>
      </c>
      <c r="C100" s="219"/>
    </row>
    <row r="101" spans="1:3" ht="13.5">
      <c r="A101" s="223" t="s">
        <v>329</v>
      </c>
      <c r="B101" s="221">
        <v>478</v>
      </c>
      <c r="C101" s="219"/>
    </row>
    <row r="102" spans="1:3" ht="13.5">
      <c r="A102" s="223" t="s">
        <v>391</v>
      </c>
      <c r="B102" s="221">
        <v>84</v>
      </c>
      <c r="C102" s="219"/>
    </row>
    <row r="103" spans="1:3" ht="13.5">
      <c r="A103" s="223" t="s">
        <v>392</v>
      </c>
      <c r="B103" s="221">
        <v>0</v>
      </c>
      <c r="C103" s="219"/>
    </row>
    <row r="104" spans="1:3" ht="13.5">
      <c r="A104" s="223" t="s">
        <v>395</v>
      </c>
      <c r="B104" s="221">
        <v>0</v>
      </c>
      <c r="C104" s="219"/>
    </row>
    <row r="105" spans="1:3" ht="13.5">
      <c r="A105" s="223" t="s">
        <v>396</v>
      </c>
      <c r="B105" s="221">
        <v>0</v>
      </c>
      <c r="C105" s="219"/>
    </row>
    <row r="106" spans="1:3" ht="13.5">
      <c r="A106" s="223" t="s">
        <v>397</v>
      </c>
      <c r="B106" s="221">
        <v>0</v>
      </c>
      <c r="C106" s="219"/>
    </row>
    <row r="107" spans="1:3" ht="13.5">
      <c r="A107" s="223" t="s">
        <v>398</v>
      </c>
      <c r="B107" s="221">
        <v>0</v>
      </c>
      <c r="C107" s="219"/>
    </row>
    <row r="108" spans="1:3" ht="13.5">
      <c r="A108" s="223" t="s">
        <v>382</v>
      </c>
      <c r="B108" s="221">
        <v>74</v>
      </c>
      <c r="C108" s="219"/>
    </row>
    <row r="109" spans="1:3" ht="13.5">
      <c r="A109" s="223" t="s">
        <v>399</v>
      </c>
      <c r="B109" s="221">
        <v>40</v>
      </c>
      <c r="C109" s="219"/>
    </row>
    <row r="110" spans="1:3" ht="13.5">
      <c r="A110" s="220" t="s">
        <v>400</v>
      </c>
      <c r="B110" s="221">
        <f>SUM(B111:B112)</f>
        <v>440</v>
      </c>
      <c r="C110" s="219"/>
    </row>
    <row r="111" spans="1:3" ht="13.5">
      <c r="A111" s="220" t="s">
        <v>401</v>
      </c>
      <c r="B111" s="221">
        <v>0</v>
      </c>
      <c r="C111" s="219"/>
    </row>
    <row r="112" spans="1:3" ht="13.5">
      <c r="A112" s="220" t="s">
        <v>402</v>
      </c>
      <c r="B112" s="221">
        <v>440</v>
      </c>
      <c r="C112" s="219"/>
    </row>
    <row r="113" spans="1:3" ht="13.5">
      <c r="A113" s="217" t="s">
        <v>403</v>
      </c>
      <c r="B113" s="221">
        <v>0</v>
      </c>
      <c r="C113" s="219"/>
    </row>
    <row r="114" spans="1:3" ht="13.5">
      <c r="A114" s="220" t="s">
        <v>404</v>
      </c>
      <c r="B114" s="221">
        <v>0</v>
      </c>
      <c r="C114" s="219"/>
    </row>
    <row r="115" spans="1:3" ht="13.5">
      <c r="A115" s="220" t="s">
        <v>405</v>
      </c>
      <c r="B115" s="221">
        <v>0</v>
      </c>
      <c r="C115" s="219"/>
    </row>
    <row r="116" spans="1:3" ht="13.5">
      <c r="A116" s="217" t="s">
        <v>406</v>
      </c>
      <c r="B116" s="221">
        <v>52</v>
      </c>
      <c r="C116" s="219"/>
    </row>
    <row r="117" spans="1:3" ht="13.5">
      <c r="A117" s="220" t="s">
        <v>407</v>
      </c>
      <c r="B117" s="221">
        <v>52</v>
      </c>
      <c r="C117" s="219"/>
    </row>
    <row r="118" spans="1:3" ht="13.5">
      <c r="A118" s="220" t="s">
        <v>408</v>
      </c>
      <c r="B118" s="221">
        <v>52</v>
      </c>
      <c r="C118" s="219"/>
    </row>
    <row r="119" spans="1:3" ht="13.5">
      <c r="A119" s="220" t="s">
        <v>409</v>
      </c>
      <c r="B119" s="221">
        <v>0</v>
      </c>
      <c r="C119" s="219"/>
    </row>
    <row r="120" spans="1:3" ht="13.5">
      <c r="A120" s="220" t="s">
        <v>410</v>
      </c>
      <c r="B120" s="221">
        <v>0</v>
      </c>
      <c r="C120" s="219"/>
    </row>
    <row r="121" spans="1:3" ht="13.5">
      <c r="A121" s="217" t="s">
        <v>411</v>
      </c>
      <c r="B121" s="221">
        <v>2760</v>
      </c>
      <c r="C121" s="219"/>
    </row>
    <row r="122" spans="1:3" ht="13.5">
      <c r="A122" s="220" t="s">
        <v>412</v>
      </c>
      <c r="B122" s="221">
        <v>25</v>
      </c>
      <c r="C122" s="219"/>
    </row>
    <row r="123" spans="1:3" ht="13.5">
      <c r="A123" s="220" t="s">
        <v>413</v>
      </c>
      <c r="B123" s="221">
        <v>0</v>
      </c>
      <c r="C123" s="219"/>
    </row>
    <row r="124" spans="1:3" ht="13.5">
      <c r="A124" s="220" t="s">
        <v>414</v>
      </c>
      <c r="B124" s="221">
        <v>25</v>
      </c>
      <c r="C124" s="219"/>
    </row>
    <row r="125" spans="1:3" ht="13.5">
      <c r="A125" s="220" t="s">
        <v>415</v>
      </c>
      <c r="B125" s="221">
        <v>2335</v>
      </c>
      <c r="C125" s="219"/>
    </row>
    <row r="126" spans="1:3" ht="13.5">
      <c r="A126" s="220" t="s">
        <v>329</v>
      </c>
      <c r="B126" s="221">
        <v>1635</v>
      </c>
      <c r="C126" s="219"/>
    </row>
    <row r="127" spans="1:3" ht="13.5">
      <c r="A127" s="220" t="s">
        <v>391</v>
      </c>
      <c r="B127" s="221">
        <v>69</v>
      </c>
      <c r="C127" s="219"/>
    </row>
    <row r="128" spans="1:3" ht="13.5">
      <c r="A128" s="220" t="s">
        <v>416</v>
      </c>
      <c r="B128" s="221">
        <v>0</v>
      </c>
      <c r="C128" s="219"/>
    </row>
    <row r="129" spans="1:3" ht="13.5">
      <c r="A129" s="223" t="s">
        <v>417</v>
      </c>
      <c r="B129" s="221">
        <v>0</v>
      </c>
      <c r="C129" s="219"/>
    </row>
    <row r="130" spans="1:3" ht="13.5">
      <c r="A130" s="220" t="s">
        <v>418</v>
      </c>
      <c r="B130" s="221">
        <v>631</v>
      </c>
      <c r="C130" s="219"/>
    </row>
    <row r="131" spans="1:3" ht="13.5">
      <c r="A131" s="220" t="s">
        <v>419</v>
      </c>
      <c r="B131" s="221">
        <v>0</v>
      </c>
      <c r="C131" s="219"/>
    </row>
    <row r="132" spans="1:3" ht="13.5">
      <c r="A132" s="222" t="s">
        <v>420</v>
      </c>
      <c r="B132" s="221">
        <v>0</v>
      </c>
      <c r="C132" s="219"/>
    </row>
    <row r="133" spans="1:3" ht="13.5">
      <c r="A133" s="220" t="s">
        <v>421</v>
      </c>
      <c r="B133" s="221">
        <v>0</v>
      </c>
      <c r="C133" s="219"/>
    </row>
    <row r="134" spans="1:3" ht="13.5">
      <c r="A134" s="220" t="s">
        <v>333</v>
      </c>
      <c r="B134" s="221">
        <v>0</v>
      </c>
      <c r="C134" s="219"/>
    </row>
    <row r="135" spans="1:3" ht="13.5">
      <c r="A135" s="220" t="s">
        <v>422</v>
      </c>
      <c r="B135" s="221">
        <v>0</v>
      </c>
      <c r="C135" s="219"/>
    </row>
    <row r="136" spans="1:3" ht="13.5">
      <c r="A136" s="222" t="s">
        <v>423</v>
      </c>
      <c r="B136" s="221">
        <v>0</v>
      </c>
      <c r="C136" s="219"/>
    </row>
    <row r="137" spans="1:3" ht="13.5">
      <c r="A137" s="220" t="s">
        <v>333</v>
      </c>
      <c r="B137" s="221">
        <v>0</v>
      </c>
      <c r="C137" s="219"/>
    </row>
    <row r="138" spans="1:3" ht="13.5">
      <c r="A138" s="220" t="s">
        <v>424</v>
      </c>
      <c r="B138" s="221">
        <v>0</v>
      </c>
      <c r="C138" s="219"/>
    </row>
    <row r="139" spans="1:3" ht="13.5">
      <c r="A139" s="220" t="s">
        <v>425</v>
      </c>
      <c r="B139" s="221">
        <v>400</v>
      </c>
      <c r="C139" s="219"/>
    </row>
    <row r="140" spans="1:3" ht="13.5">
      <c r="A140" s="220" t="s">
        <v>333</v>
      </c>
      <c r="B140" s="221">
        <v>317</v>
      </c>
      <c r="C140" s="219"/>
    </row>
    <row r="141" spans="1:3" ht="13.5">
      <c r="A141" s="220" t="s">
        <v>426</v>
      </c>
      <c r="B141" s="221">
        <v>52</v>
      </c>
      <c r="C141" s="219"/>
    </row>
    <row r="142" spans="1:3" ht="13.5">
      <c r="A142" s="220" t="s">
        <v>427</v>
      </c>
      <c r="B142" s="221">
        <v>14</v>
      </c>
      <c r="C142" s="219"/>
    </row>
    <row r="143" spans="1:3" ht="13.5">
      <c r="A143" s="220" t="s">
        <v>428</v>
      </c>
      <c r="B143" s="221">
        <v>17</v>
      </c>
      <c r="C143" s="219"/>
    </row>
    <row r="144" spans="1:3" ht="13.5">
      <c r="A144" s="220" t="s">
        <v>429</v>
      </c>
      <c r="B144" s="221">
        <v>0</v>
      </c>
      <c r="C144" s="219"/>
    </row>
    <row r="145" spans="1:3" ht="13.5">
      <c r="A145" s="220" t="s">
        <v>430</v>
      </c>
      <c r="B145" s="221">
        <v>0</v>
      </c>
      <c r="C145" s="219"/>
    </row>
    <row r="146" spans="1:3" ht="13.5">
      <c r="A146" s="220" t="s">
        <v>431</v>
      </c>
      <c r="B146" s="221">
        <v>0</v>
      </c>
      <c r="C146" s="219"/>
    </row>
    <row r="147" spans="1:3" ht="13.5">
      <c r="A147" s="220" t="s">
        <v>432</v>
      </c>
      <c r="B147" s="221">
        <v>0</v>
      </c>
      <c r="C147" s="219"/>
    </row>
    <row r="148" spans="1:3" ht="13.5">
      <c r="A148" s="222" t="s">
        <v>433</v>
      </c>
      <c r="B148" s="221">
        <v>0</v>
      </c>
      <c r="C148" s="219"/>
    </row>
    <row r="149" spans="1:3" ht="13.5">
      <c r="A149" s="220" t="s">
        <v>333</v>
      </c>
      <c r="B149" s="221">
        <v>0</v>
      </c>
      <c r="C149" s="219"/>
    </row>
    <row r="150" spans="1:3" ht="13.5">
      <c r="A150" s="220" t="s">
        <v>434</v>
      </c>
      <c r="B150" s="221">
        <v>0</v>
      </c>
      <c r="C150" s="219"/>
    </row>
    <row r="151" spans="1:3" ht="13.5">
      <c r="A151" s="220" t="s">
        <v>435</v>
      </c>
      <c r="B151" s="221">
        <v>0</v>
      </c>
      <c r="C151" s="219"/>
    </row>
    <row r="152" spans="1:3" ht="13.5">
      <c r="A152" s="220" t="s">
        <v>333</v>
      </c>
      <c r="B152" s="221">
        <v>0</v>
      </c>
      <c r="C152" s="219"/>
    </row>
    <row r="153" spans="1:3" ht="13.5">
      <c r="A153" s="220" t="s">
        <v>436</v>
      </c>
      <c r="B153" s="221">
        <v>0</v>
      </c>
      <c r="C153" s="219"/>
    </row>
    <row r="154" spans="1:3" ht="13.5">
      <c r="A154" s="220" t="s">
        <v>437</v>
      </c>
      <c r="B154" s="221">
        <v>0</v>
      </c>
      <c r="C154" s="219"/>
    </row>
    <row r="155" spans="1:3" ht="13.5">
      <c r="A155" s="220" t="s">
        <v>438</v>
      </c>
      <c r="B155" s="221">
        <v>0</v>
      </c>
      <c r="C155" s="219"/>
    </row>
    <row r="156" spans="1:3" ht="13.5">
      <c r="A156" s="217" t="s">
        <v>439</v>
      </c>
      <c r="B156" s="221">
        <v>8200</v>
      </c>
      <c r="C156" s="219"/>
    </row>
    <row r="157" spans="1:3" ht="13.5">
      <c r="A157" s="220" t="s">
        <v>440</v>
      </c>
      <c r="B157" s="221">
        <v>484</v>
      </c>
      <c r="C157" s="219"/>
    </row>
    <row r="158" spans="1:3" ht="13.5">
      <c r="A158" s="220" t="s">
        <v>333</v>
      </c>
      <c r="B158" s="221">
        <v>110</v>
      </c>
      <c r="C158" s="219"/>
    </row>
    <row r="159" spans="1:3" ht="13.5">
      <c r="A159" s="220" t="s">
        <v>336</v>
      </c>
      <c r="B159" s="221">
        <v>364</v>
      </c>
      <c r="C159" s="219"/>
    </row>
    <row r="160" spans="1:3" ht="13.5">
      <c r="A160" s="220" t="s">
        <v>330</v>
      </c>
      <c r="B160" s="221">
        <v>0</v>
      </c>
      <c r="C160" s="219"/>
    </row>
    <row r="161" spans="1:3" ht="13.5">
      <c r="A161" s="220" t="s">
        <v>441</v>
      </c>
      <c r="B161" s="221">
        <v>10</v>
      </c>
      <c r="C161" s="219"/>
    </row>
    <row r="162" spans="1:3" ht="13.5">
      <c r="A162" s="220" t="s">
        <v>442</v>
      </c>
      <c r="B162" s="221">
        <v>7600</v>
      </c>
      <c r="C162" s="219"/>
    </row>
    <row r="163" spans="1:3" ht="13.5">
      <c r="A163" s="220" t="s">
        <v>443</v>
      </c>
      <c r="B163" s="221">
        <v>323</v>
      </c>
      <c r="C163" s="219"/>
    </row>
    <row r="164" spans="1:3" ht="13.5">
      <c r="A164" s="220" t="s">
        <v>444</v>
      </c>
      <c r="B164" s="221">
        <v>3220</v>
      </c>
      <c r="C164" s="219"/>
    </row>
    <row r="165" spans="1:3" ht="13.5">
      <c r="A165" s="220" t="s">
        <v>445</v>
      </c>
      <c r="B165" s="221">
        <v>958</v>
      </c>
      <c r="C165" s="219"/>
    </row>
    <row r="166" spans="1:3" ht="13.5">
      <c r="A166" s="220" t="s">
        <v>446</v>
      </c>
      <c r="B166" s="221">
        <v>1545</v>
      </c>
      <c r="C166" s="219"/>
    </row>
    <row r="167" spans="1:3" ht="13.5">
      <c r="A167" s="220" t="s">
        <v>447</v>
      </c>
      <c r="B167" s="221">
        <v>1554</v>
      </c>
      <c r="C167" s="219"/>
    </row>
    <row r="168" spans="1:3" ht="13.5">
      <c r="A168" s="220" t="s">
        <v>448</v>
      </c>
      <c r="B168" s="221">
        <v>0</v>
      </c>
      <c r="C168" s="219"/>
    </row>
    <row r="169" spans="1:3" ht="13.5">
      <c r="A169" s="220" t="s">
        <v>449</v>
      </c>
      <c r="B169" s="221">
        <v>0</v>
      </c>
      <c r="C169" s="219"/>
    </row>
    <row r="170" spans="1:3" ht="13.5">
      <c r="A170" s="220" t="s">
        <v>450</v>
      </c>
      <c r="B170" s="221">
        <v>0</v>
      </c>
      <c r="C170" s="219"/>
    </row>
    <row r="171" spans="1:3" ht="13.5">
      <c r="A171" s="222" t="s">
        <v>451</v>
      </c>
      <c r="B171" s="221">
        <v>0</v>
      </c>
      <c r="C171" s="219"/>
    </row>
    <row r="172" spans="1:3" ht="13.5">
      <c r="A172" s="220" t="s">
        <v>452</v>
      </c>
      <c r="B172" s="221">
        <v>0</v>
      </c>
      <c r="C172" s="219"/>
    </row>
    <row r="173" spans="1:3" ht="13.5">
      <c r="A173" s="220" t="s">
        <v>453</v>
      </c>
      <c r="B173" s="221">
        <v>0</v>
      </c>
      <c r="C173" s="219"/>
    </row>
    <row r="174" spans="1:3" ht="13.5">
      <c r="A174" s="220" t="s">
        <v>454</v>
      </c>
      <c r="B174" s="221">
        <v>0</v>
      </c>
      <c r="C174" s="219"/>
    </row>
    <row r="175" spans="1:3" ht="13.5">
      <c r="A175" s="220" t="s">
        <v>455</v>
      </c>
      <c r="B175" s="221">
        <v>0</v>
      </c>
      <c r="C175" s="219"/>
    </row>
    <row r="176" spans="1:3" ht="13.5">
      <c r="A176" s="220" t="s">
        <v>456</v>
      </c>
      <c r="B176" s="221">
        <v>0</v>
      </c>
      <c r="C176" s="219"/>
    </row>
    <row r="177" spans="1:3" ht="13.5">
      <c r="A177" s="222" t="s">
        <v>457</v>
      </c>
      <c r="B177" s="221">
        <v>0</v>
      </c>
      <c r="C177" s="219"/>
    </row>
    <row r="178" spans="1:3" ht="13.5">
      <c r="A178" s="220" t="s">
        <v>458</v>
      </c>
      <c r="B178" s="221">
        <v>10</v>
      </c>
      <c r="C178" s="219"/>
    </row>
    <row r="179" spans="1:3" ht="13.5">
      <c r="A179" s="220" t="s">
        <v>459</v>
      </c>
      <c r="B179" s="221">
        <v>10</v>
      </c>
      <c r="C179" s="219"/>
    </row>
    <row r="180" spans="1:3" ht="13.5">
      <c r="A180" s="220" t="s">
        <v>460</v>
      </c>
      <c r="B180" s="221">
        <v>106</v>
      </c>
      <c r="C180" s="219"/>
    </row>
    <row r="181" spans="1:3" ht="13.5">
      <c r="A181" s="220" t="s">
        <v>461</v>
      </c>
      <c r="B181" s="221">
        <v>91</v>
      </c>
      <c r="C181" s="219"/>
    </row>
    <row r="182" spans="1:3" ht="13.5">
      <c r="A182" s="220" t="s">
        <v>462</v>
      </c>
      <c r="B182" s="221">
        <v>15</v>
      </c>
      <c r="C182" s="219"/>
    </row>
    <row r="183" spans="1:3" ht="13.5">
      <c r="A183" s="220" t="s">
        <v>463</v>
      </c>
      <c r="B183" s="221">
        <v>0</v>
      </c>
      <c r="C183" s="219"/>
    </row>
    <row r="184" spans="1:3" ht="13.5">
      <c r="A184" s="220" t="s">
        <v>464</v>
      </c>
      <c r="B184" s="221">
        <v>0</v>
      </c>
      <c r="C184" s="219"/>
    </row>
    <row r="185" spans="1:3" ht="13.5">
      <c r="A185" s="220" t="s">
        <v>465</v>
      </c>
      <c r="B185" s="221">
        <v>0</v>
      </c>
      <c r="C185" s="219"/>
    </row>
    <row r="186" spans="1:3" ht="13.5">
      <c r="A186" s="217" t="s">
        <v>466</v>
      </c>
      <c r="B186" s="221">
        <v>900</v>
      </c>
      <c r="C186" s="219"/>
    </row>
    <row r="187" spans="1:3" ht="13.5">
      <c r="A187" s="220" t="s">
        <v>467</v>
      </c>
      <c r="B187" s="221">
        <v>33</v>
      </c>
      <c r="C187" s="240"/>
    </row>
    <row r="188" spans="1:3" ht="13.5">
      <c r="A188" s="220" t="s">
        <v>333</v>
      </c>
      <c r="B188" s="221">
        <v>0</v>
      </c>
      <c r="C188" s="219"/>
    </row>
    <row r="189" spans="1:3" ht="13.5">
      <c r="A189" s="220" t="s">
        <v>468</v>
      </c>
      <c r="B189" s="221">
        <v>33</v>
      </c>
      <c r="C189" s="219"/>
    </row>
    <row r="190" spans="1:3" ht="13.5">
      <c r="A190" s="220" t="s">
        <v>469</v>
      </c>
      <c r="B190" s="221">
        <v>0</v>
      </c>
      <c r="C190" s="219"/>
    </row>
    <row r="191" spans="1:3" ht="13.5">
      <c r="A191" s="220" t="s">
        <v>470</v>
      </c>
      <c r="B191" s="221">
        <v>0</v>
      </c>
      <c r="C191" s="219"/>
    </row>
    <row r="192" spans="1:3" ht="13.5">
      <c r="A192" s="220" t="s">
        <v>471</v>
      </c>
      <c r="B192" s="221">
        <v>0</v>
      </c>
      <c r="C192" s="219"/>
    </row>
    <row r="193" spans="1:3" ht="13.5">
      <c r="A193" s="220" t="s">
        <v>472</v>
      </c>
      <c r="B193" s="221">
        <v>0</v>
      </c>
      <c r="C193" s="219"/>
    </row>
    <row r="194" spans="1:3" ht="13.5">
      <c r="A194" s="220" t="s">
        <v>473</v>
      </c>
      <c r="B194" s="221">
        <v>0</v>
      </c>
      <c r="C194" s="219"/>
    </row>
    <row r="195" spans="1:3" ht="13.5">
      <c r="A195" s="222" t="s">
        <v>474</v>
      </c>
      <c r="B195" s="221">
        <v>0</v>
      </c>
      <c r="C195" s="219"/>
    </row>
    <row r="196" spans="1:3" ht="13.5">
      <c r="A196" s="220" t="s">
        <v>475</v>
      </c>
      <c r="B196" s="221">
        <v>0</v>
      </c>
      <c r="C196" s="219"/>
    </row>
    <row r="197" spans="1:3" ht="13.5">
      <c r="A197" s="220" t="s">
        <v>476</v>
      </c>
      <c r="B197" s="221">
        <v>0</v>
      </c>
      <c r="C197" s="219"/>
    </row>
    <row r="198" spans="1:3" ht="13.5">
      <c r="A198" s="220" t="s">
        <v>477</v>
      </c>
      <c r="B198" s="221">
        <v>0</v>
      </c>
      <c r="C198" s="219"/>
    </row>
    <row r="199" spans="1:3" ht="13.5">
      <c r="A199" s="220" t="s">
        <v>478</v>
      </c>
      <c r="B199" s="221">
        <v>0</v>
      </c>
      <c r="C199" s="219"/>
    </row>
    <row r="200" spans="1:3" ht="13.5">
      <c r="A200" s="220" t="s">
        <v>479</v>
      </c>
      <c r="B200" s="221">
        <v>0</v>
      </c>
      <c r="C200" s="219"/>
    </row>
    <row r="201" spans="1:3" ht="13.5">
      <c r="A201" s="220" t="s">
        <v>480</v>
      </c>
      <c r="B201" s="221">
        <v>36</v>
      </c>
      <c r="C201" s="219"/>
    </row>
    <row r="202" spans="1:3" ht="13.5">
      <c r="A202" s="220" t="s">
        <v>474</v>
      </c>
      <c r="B202" s="221">
        <v>36</v>
      </c>
      <c r="C202" s="219"/>
    </row>
    <row r="203" spans="1:3" ht="13.5">
      <c r="A203" s="220" t="s">
        <v>481</v>
      </c>
      <c r="B203" s="221">
        <v>0</v>
      </c>
      <c r="C203" s="219"/>
    </row>
    <row r="204" spans="1:3" ht="13.5">
      <c r="A204" s="220" t="s">
        <v>482</v>
      </c>
      <c r="B204" s="221">
        <v>0</v>
      </c>
      <c r="C204" s="219"/>
    </row>
    <row r="205" spans="1:3" ht="13.5">
      <c r="A205" s="220" t="s">
        <v>483</v>
      </c>
      <c r="B205" s="221">
        <v>0</v>
      </c>
      <c r="C205" s="219"/>
    </row>
    <row r="206" spans="1:3" ht="13.5">
      <c r="A206" s="222" t="s">
        <v>484</v>
      </c>
      <c r="B206" s="221">
        <v>0</v>
      </c>
      <c r="C206" s="219"/>
    </row>
    <row r="207" spans="1:3" ht="13.5">
      <c r="A207" s="220" t="s">
        <v>485</v>
      </c>
      <c r="B207" s="221">
        <v>0</v>
      </c>
      <c r="C207" s="219"/>
    </row>
    <row r="208" spans="1:3" ht="13.5">
      <c r="A208" s="220" t="s">
        <v>486</v>
      </c>
      <c r="B208" s="221">
        <v>831</v>
      </c>
      <c r="C208" s="219"/>
    </row>
    <row r="209" spans="1:3" ht="13.5">
      <c r="A209" s="220" t="s">
        <v>487</v>
      </c>
      <c r="B209" s="221">
        <v>831</v>
      </c>
      <c r="C209" s="219"/>
    </row>
    <row r="210" spans="1:3" ht="13.5">
      <c r="A210" s="217" t="s">
        <v>488</v>
      </c>
      <c r="B210" s="221">
        <v>2750</v>
      </c>
      <c r="C210" s="219"/>
    </row>
    <row r="211" spans="1:3" ht="13.5">
      <c r="A211" s="222" t="s">
        <v>489</v>
      </c>
      <c r="B211" s="221">
        <v>1775</v>
      </c>
      <c r="C211" s="219"/>
    </row>
    <row r="212" spans="1:3" ht="13.5">
      <c r="A212" s="222" t="s">
        <v>333</v>
      </c>
      <c r="B212" s="221">
        <v>148</v>
      </c>
      <c r="C212" s="219"/>
    </row>
    <row r="213" spans="1:3" ht="13.5">
      <c r="A213" s="222" t="s">
        <v>490</v>
      </c>
      <c r="B213" s="221">
        <v>59</v>
      </c>
      <c r="C213" s="219"/>
    </row>
    <row r="214" spans="1:3" ht="13.5">
      <c r="A214" s="222" t="s">
        <v>491</v>
      </c>
      <c r="B214" s="221">
        <v>166</v>
      </c>
      <c r="C214" s="219"/>
    </row>
    <row r="215" spans="1:3" ht="13.5">
      <c r="A215" s="222" t="s">
        <v>492</v>
      </c>
      <c r="B215" s="221">
        <v>59</v>
      </c>
      <c r="C215" s="219"/>
    </row>
    <row r="216" spans="1:3" ht="13.5">
      <c r="A216" s="227" t="s">
        <v>493</v>
      </c>
      <c r="B216" s="221">
        <v>500</v>
      </c>
      <c r="C216" s="219"/>
    </row>
    <row r="217" spans="1:3" ht="13.5">
      <c r="A217" s="222" t="s">
        <v>494</v>
      </c>
      <c r="B217" s="221">
        <v>79</v>
      </c>
      <c r="C217" s="219"/>
    </row>
    <row r="218" spans="1:3" ht="13.5">
      <c r="A218" s="222" t="s">
        <v>495</v>
      </c>
      <c r="B218" s="221">
        <v>764</v>
      </c>
      <c r="C218" s="219"/>
    </row>
    <row r="219" spans="1:3" ht="13.5">
      <c r="A219" s="222" t="s">
        <v>496</v>
      </c>
      <c r="B219" s="221">
        <v>40</v>
      </c>
      <c r="C219" s="219"/>
    </row>
    <row r="220" spans="1:3" ht="13.5">
      <c r="A220" s="222" t="s">
        <v>497</v>
      </c>
      <c r="B220" s="221">
        <v>40</v>
      </c>
      <c r="C220" s="219"/>
    </row>
    <row r="221" spans="1:3" ht="13.5">
      <c r="A221" s="222" t="s">
        <v>498</v>
      </c>
      <c r="B221" s="221">
        <v>0</v>
      </c>
      <c r="C221" s="219"/>
    </row>
    <row r="222" spans="1:3" ht="13.5">
      <c r="A222" s="222" t="s">
        <v>499</v>
      </c>
      <c r="B222" s="221">
        <v>54</v>
      </c>
      <c r="C222" s="219"/>
    </row>
    <row r="223" spans="1:3" ht="13.5">
      <c r="A223" s="222" t="s">
        <v>500</v>
      </c>
      <c r="B223" s="221">
        <v>54</v>
      </c>
      <c r="C223" s="219"/>
    </row>
    <row r="224" spans="1:3" ht="13.5">
      <c r="A224" s="222" t="s">
        <v>501</v>
      </c>
      <c r="B224" s="221">
        <v>0</v>
      </c>
      <c r="C224" s="219"/>
    </row>
    <row r="225" spans="1:3" ht="13.5">
      <c r="A225" s="222" t="s">
        <v>502</v>
      </c>
      <c r="B225" s="221">
        <v>0</v>
      </c>
      <c r="C225" s="219"/>
    </row>
    <row r="226" spans="1:3" ht="13.5">
      <c r="A226" s="222" t="s">
        <v>503</v>
      </c>
      <c r="B226" s="221">
        <v>0</v>
      </c>
      <c r="C226" s="219"/>
    </row>
    <row r="227" spans="1:3" ht="13.5">
      <c r="A227" s="227" t="s">
        <v>504</v>
      </c>
      <c r="B227" s="221">
        <v>0</v>
      </c>
      <c r="C227" s="219"/>
    </row>
    <row r="228" spans="1:3" ht="13.5">
      <c r="A228" s="227" t="s">
        <v>505</v>
      </c>
      <c r="B228" s="221">
        <v>381</v>
      </c>
      <c r="C228" s="219"/>
    </row>
    <row r="229" spans="1:3" ht="13.5">
      <c r="A229" s="227" t="s">
        <v>506</v>
      </c>
      <c r="B229" s="221">
        <v>174</v>
      </c>
      <c r="C229" s="219"/>
    </row>
    <row r="230" spans="1:3" ht="13.5">
      <c r="A230" s="227" t="s">
        <v>507</v>
      </c>
      <c r="B230" s="221">
        <v>207</v>
      </c>
      <c r="C230" s="219"/>
    </row>
    <row r="231" spans="1:3" ht="13.5">
      <c r="A231" s="222" t="s">
        <v>508</v>
      </c>
      <c r="B231" s="221">
        <v>500</v>
      </c>
      <c r="C231" s="219"/>
    </row>
    <row r="232" spans="1:3" ht="13.5">
      <c r="A232" s="222" t="s">
        <v>509</v>
      </c>
      <c r="B232" s="221">
        <v>500</v>
      </c>
      <c r="C232" s="219"/>
    </row>
    <row r="233" spans="1:3" ht="13.5">
      <c r="A233" s="217" t="s">
        <v>510</v>
      </c>
      <c r="B233" s="221">
        <v>6830</v>
      </c>
      <c r="C233" s="219"/>
    </row>
    <row r="234" spans="1:3" ht="13.5">
      <c r="A234" s="222" t="s">
        <v>511</v>
      </c>
      <c r="B234" s="221">
        <v>430</v>
      </c>
      <c r="C234" s="219"/>
    </row>
    <row r="235" spans="1:3" ht="13.5">
      <c r="A235" s="222" t="s">
        <v>333</v>
      </c>
      <c r="B235" s="221">
        <v>0</v>
      </c>
      <c r="C235" s="219"/>
    </row>
    <row r="236" spans="1:3" ht="13.5">
      <c r="A236" s="222" t="s">
        <v>512</v>
      </c>
      <c r="B236" s="221">
        <v>112</v>
      </c>
      <c r="C236" s="219"/>
    </row>
    <row r="237" spans="1:3" ht="13.5">
      <c r="A237" s="222" t="s">
        <v>513</v>
      </c>
      <c r="B237" s="221">
        <v>295</v>
      </c>
      <c r="C237" s="219"/>
    </row>
    <row r="238" spans="1:3" ht="13.5">
      <c r="A238" s="222" t="s">
        <v>514</v>
      </c>
      <c r="B238" s="221">
        <v>23</v>
      </c>
      <c r="C238" s="219"/>
    </row>
    <row r="239" spans="1:3" ht="13.5">
      <c r="A239" s="222" t="s">
        <v>515</v>
      </c>
      <c r="B239" s="221">
        <v>432</v>
      </c>
      <c r="C239" s="219"/>
    </row>
    <row r="240" spans="1:3" ht="13.5">
      <c r="A240" s="222" t="s">
        <v>333</v>
      </c>
      <c r="B240" s="221">
        <v>299</v>
      </c>
      <c r="C240" s="219"/>
    </row>
    <row r="241" spans="1:3" ht="13.5">
      <c r="A241" s="222" t="s">
        <v>336</v>
      </c>
      <c r="B241" s="221">
        <v>0</v>
      </c>
      <c r="C241" s="219"/>
    </row>
    <row r="242" spans="1:3" ht="13.5">
      <c r="A242" s="222" t="s">
        <v>516</v>
      </c>
      <c r="B242" s="221">
        <v>100</v>
      </c>
      <c r="C242" s="219"/>
    </row>
    <row r="243" spans="1:3" ht="13.5">
      <c r="A243" s="222" t="s">
        <v>517</v>
      </c>
      <c r="B243" s="221">
        <v>33</v>
      </c>
      <c r="C243" s="219"/>
    </row>
    <row r="244" spans="1:3" ht="13.5">
      <c r="A244" s="222" t="s">
        <v>518</v>
      </c>
      <c r="B244" s="221">
        <v>0</v>
      </c>
      <c r="C244" s="219"/>
    </row>
    <row r="245" spans="1:3" ht="13.5">
      <c r="A245" s="222" t="s">
        <v>519</v>
      </c>
      <c r="B245" s="221">
        <v>0</v>
      </c>
      <c r="C245" s="219"/>
    </row>
    <row r="246" spans="1:3" ht="13.5">
      <c r="A246" s="222" t="s">
        <v>520</v>
      </c>
      <c r="B246" s="221">
        <v>1378</v>
      </c>
      <c r="C246" s="219"/>
    </row>
    <row r="247" spans="1:3" ht="13.5">
      <c r="A247" s="222" t="s">
        <v>521</v>
      </c>
      <c r="B247" s="221">
        <v>0</v>
      </c>
      <c r="C247" s="219"/>
    </row>
    <row r="248" spans="1:3" ht="13.5">
      <c r="A248" s="222" t="s">
        <v>522</v>
      </c>
      <c r="B248" s="221">
        <v>55</v>
      </c>
      <c r="C248" s="219"/>
    </row>
    <row r="249" spans="1:3" ht="13.5">
      <c r="A249" s="222" t="s">
        <v>523</v>
      </c>
      <c r="B249" s="221">
        <v>1323</v>
      </c>
      <c r="C249" s="219"/>
    </row>
    <row r="250" spans="1:3" ht="13.5">
      <c r="A250" s="222" t="s">
        <v>524</v>
      </c>
      <c r="B250" s="221">
        <v>0</v>
      </c>
      <c r="C250" s="219"/>
    </row>
    <row r="251" spans="1:3" ht="13.5">
      <c r="A251" s="222" t="s">
        <v>525</v>
      </c>
      <c r="B251" s="221">
        <v>0</v>
      </c>
      <c r="C251" s="219"/>
    </row>
    <row r="252" spans="1:3" ht="13.5">
      <c r="A252" s="222" t="s">
        <v>526</v>
      </c>
      <c r="B252" s="221">
        <v>0</v>
      </c>
      <c r="C252" s="219"/>
    </row>
    <row r="253" spans="1:3" ht="13.5">
      <c r="A253" s="222" t="s">
        <v>527</v>
      </c>
      <c r="B253" s="221">
        <v>1161</v>
      </c>
      <c r="C253" s="219"/>
    </row>
    <row r="254" spans="1:3" ht="13.5">
      <c r="A254" s="222" t="s">
        <v>528</v>
      </c>
      <c r="B254" s="221">
        <v>1161</v>
      </c>
      <c r="C254" s="219"/>
    </row>
    <row r="255" spans="1:3" ht="13.5">
      <c r="A255" s="222" t="s">
        <v>529</v>
      </c>
      <c r="B255" s="221">
        <v>329</v>
      </c>
      <c r="C255" s="219"/>
    </row>
    <row r="256" spans="1:3" ht="13.5">
      <c r="A256" s="222" t="s">
        <v>530</v>
      </c>
      <c r="B256" s="221">
        <v>135</v>
      </c>
      <c r="C256" s="219"/>
    </row>
    <row r="257" spans="1:3" ht="13.5">
      <c r="A257" s="222" t="s">
        <v>531</v>
      </c>
      <c r="B257" s="221">
        <v>80</v>
      </c>
      <c r="C257" s="219"/>
    </row>
    <row r="258" spans="1:3" ht="13.5">
      <c r="A258" s="222" t="s">
        <v>532</v>
      </c>
      <c r="B258" s="228">
        <v>0</v>
      </c>
      <c r="C258" s="229"/>
    </row>
    <row r="259" spans="1:3" ht="13.5">
      <c r="A259" s="222" t="s">
        <v>533</v>
      </c>
      <c r="B259" s="228">
        <v>114</v>
      </c>
      <c r="C259" s="229"/>
    </row>
    <row r="260" spans="1:3" ht="13.5">
      <c r="A260" s="222" t="s">
        <v>534</v>
      </c>
      <c r="B260" s="221">
        <v>19</v>
      </c>
      <c r="C260" s="219"/>
    </row>
    <row r="261" spans="1:3" ht="13.5">
      <c r="A261" s="222" t="s">
        <v>535</v>
      </c>
      <c r="B261" s="221">
        <v>19</v>
      </c>
      <c r="C261" s="219"/>
    </row>
    <row r="262" spans="1:3" ht="13.5">
      <c r="A262" s="222" t="s">
        <v>536</v>
      </c>
      <c r="B262" s="228">
        <v>64</v>
      </c>
      <c r="C262" s="229"/>
    </row>
    <row r="263" spans="1:3" ht="13.5">
      <c r="A263" s="222" t="s">
        <v>537</v>
      </c>
      <c r="B263" s="221">
        <v>3</v>
      </c>
      <c r="C263" s="219"/>
    </row>
    <row r="264" spans="1:3" ht="13.5">
      <c r="A264" s="222" t="s">
        <v>538</v>
      </c>
      <c r="B264" s="221">
        <v>0</v>
      </c>
      <c r="C264" s="219"/>
    </row>
    <row r="265" spans="1:3" ht="13.5">
      <c r="A265" s="222" t="s">
        <v>539</v>
      </c>
      <c r="B265" s="221">
        <v>61</v>
      </c>
      <c r="C265" s="219"/>
    </row>
    <row r="266" spans="1:3" ht="13.5">
      <c r="A266" s="222" t="s">
        <v>540</v>
      </c>
      <c r="B266" s="221">
        <v>0</v>
      </c>
      <c r="C266" s="219"/>
    </row>
    <row r="267" spans="1:3" ht="13.5">
      <c r="A267" s="222" t="s">
        <v>541</v>
      </c>
      <c r="B267" s="221">
        <v>98</v>
      </c>
      <c r="C267" s="219"/>
    </row>
    <row r="268" spans="1:3" ht="13.5">
      <c r="A268" s="222" t="s">
        <v>542</v>
      </c>
      <c r="B268" s="221">
        <v>0</v>
      </c>
      <c r="C268" s="219"/>
    </row>
    <row r="269" spans="1:3" ht="13.5">
      <c r="A269" s="222" t="s">
        <v>543</v>
      </c>
      <c r="B269" s="221">
        <v>0</v>
      </c>
      <c r="C269" s="219"/>
    </row>
    <row r="270" spans="1:3" ht="13.5">
      <c r="A270" s="222" t="s">
        <v>544</v>
      </c>
      <c r="B270" s="221">
        <v>41</v>
      </c>
      <c r="C270" s="219"/>
    </row>
    <row r="271" spans="1:3" ht="13.5">
      <c r="A271" s="222" t="s">
        <v>545</v>
      </c>
      <c r="B271" s="221">
        <v>57</v>
      </c>
      <c r="C271" s="219"/>
    </row>
    <row r="272" spans="1:3" ht="13.5">
      <c r="A272" s="222" t="s">
        <v>546</v>
      </c>
      <c r="B272" s="221">
        <v>60</v>
      </c>
      <c r="C272" s="219"/>
    </row>
    <row r="273" spans="1:3" ht="13.5">
      <c r="A273" s="222" t="s">
        <v>333</v>
      </c>
      <c r="B273" s="221">
        <v>60</v>
      </c>
      <c r="C273" s="219"/>
    </row>
    <row r="274" spans="1:3" ht="13.5">
      <c r="A274" s="222" t="s">
        <v>547</v>
      </c>
      <c r="B274" s="221">
        <v>751</v>
      </c>
      <c r="C274" s="219"/>
    </row>
    <row r="275" spans="1:3" ht="13.5">
      <c r="A275" s="222" t="s">
        <v>548</v>
      </c>
      <c r="B275" s="221">
        <v>301</v>
      </c>
      <c r="C275" s="219"/>
    </row>
    <row r="276" spans="1:3" ht="13.5">
      <c r="A276" s="222" t="s">
        <v>549</v>
      </c>
      <c r="B276" s="221">
        <v>450</v>
      </c>
      <c r="C276" s="219"/>
    </row>
    <row r="277" spans="1:3" ht="13.5">
      <c r="A277" s="222" t="s">
        <v>550</v>
      </c>
      <c r="B277" s="221">
        <v>87</v>
      </c>
      <c r="C277" s="219"/>
    </row>
    <row r="278" spans="1:3" ht="13.5">
      <c r="A278" s="222" t="s">
        <v>551</v>
      </c>
      <c r="B278" s="221">
        <v>87</v>
      </c>
      <c r="C278" s="219"/>
    </row>
    <row r="279" spans="1:3" ht="13.5">
      <c r="A279" s="222" t="s">
        <v>552</v>
      </c>
      <c r="B279" s="221">
        <v>0</v>
      </c>
      <c r="C279" s="219"/>
    </row>
    <row r="280" spans="1:3" ht="13.5">
      <c r="A280" s="222" t="s">
        <v>553</v>
      </c>
      <c r="B280" s="221">
        <v>0</v>
      </c>
      <c r="C280" s="219"/>
    </row>
    <row r="281" spans="1:3" ht="13.5">
      <c r="A281" s="222" t="s">
        <v>554</v>
      </c>
      <c r="B281" s="221">
        <v>0</v>
      </c>
      <c r="C281" s="219"/>
    </row>
    <row r="282" spans="1:3" ht="13.5">
      <c r="A282" s="222" t="s">
        <v>555</v>
      </c>
      <c r="B282" s="221">
        <v>0</v>
      </c>
      <c r="C282" s="219"/>
    </row>
    <row r="283" spans="1:3" ht="13.5">
      <c r="A283" s="222" t="s">
        <v>556</v>
      </c>
      <c r="B283" s="221">
        <v>0</v>
      </c>
      <c r="C283" s="219"/>
    </row>
    <row r="284" spans="1:3" ht="13.5">
      <c r="A284" s="222" t="s">
        <v>557</v>
      </c>
      <c r="B284" s="221">
        <v>0</v>
      </c>
      <c r="C284" s="219"/>
    </row>
    <row r="285" spans="1:3" ht="13.5">
      <c r="A285" s="222" t="s">
        <v>558</v>
      </c>
      <c r="B285" s="221">
        <v>0</v>
      </c>
      <c r="C285" s="219"/>
    </row>
    <row r="286" spans="1:3" ht="13.5">
      <c r="A286" s="222" t="s">
        <v>559</v>
      </c>
      <c r="B286" s="221">
        <v>0</v>
      </c>
      <c r="C286" s="219"/>
    </row>
    <row r="287" spans="1:3" ht="13.5">
      <c r="A287" s="222" t="s">
        <v>560</v>
      </c>
      <c r="B287" s="221">
        <v>0</v>
      </c>
      <c r="C287" s="219"/>
    </row>
    <row r="288" spans="1:3" ht="13.5">
      <c r="A288" s="222" t="s">
        <v>561</v>
      </c>
      <c r="B288" s="221">
        <v>0</v>
      </c>
      <c r="C288" s="219"/>
    </row>
    <row r="289" spans="1:3" ht="13.5">
      <c r="A289" s="222" t="s">
        <v>562</v>
      </c>
      <c r="B289" s="221">
        <v>944</v>
      </c>
      <c r="C289" s="219"/>
    </row>
    <row r="290" spans="1:3" ht="13.5">
      <c r="A290" s="222" t="s">
        <v>563</v>
      </c>
      <c r="B290" s="221">
        <v>66</v>
      </c>
      <c r="C290" s="219"/>
    </row>
    <row r="291" spans="1:3" ht="13.5">
      <c r="A291" s="222" t="s">
        <v>564</v>
      </c>
      <c r="B291" s="221">
        <v>878</v>
      </c>
      <c r="C291" s="219"/>
    </row>
    <row r="292" spans="1:3" ht="13.5">
      <c r="A292" s="222" t="s">
        <v>565</v>
      </c>
      <c r="B292" s="221">
        <v>0</v>
      </c>
      <c r="C292" s="219"/>
    </row>
    <row r="293" spans="1:3" ht="13.5">
      <c r="A293" s="222" t="s">
        <v>566</v>
      </c>
      <c r="B293" s="221">
        <v>0</v>
      </c>
      <c r="C293" s="219"/>
    </row>
    <row r="294" spans="1:3" ht="13.5">
      <c r="A294" s="222" t="s">
        <v>567</v>
      </c>
      <c r="B294" s="221">
        <v>0</v>
      </c>
      <c r="C294" s="219"/>
    </row>
    <row r="295" spans="1:3" ht="13.5">
      <c r="A295" s="222" t="s">
        <v>568</v>
      </c>
      <c r="B295" s="221">
        <v>0</v>
      </c>
      <c r="C295" s="219"/>
    </row>
    <row r="296" spans="1:3" ht="13.5">
      <c r="A296" s="222" t="s">
        <v>569</v>
      </c>
      <c r="B296" s="221">
        <v>0</v>
      </c>
      <c r="C296" s="219"/>
    </row>
    <row r="297" spans="1:3" ht="13.5">
      <c r="A297" s="222" t="s">
        <v>570</v>
      </c>
      <c r="B297" s="228">
        <v>0</v>
      </c>
      <c r="C297" s="229"/>
    </row>
    <row r="298" spans="1:3" ht="13.5">
      <c r="A298" s="230" t="s">
        <v>571</v>
      </c>
      <c r="B298" s="221">
        <v>21</v>
      </c>
      <c r="C298" s="219"/>
    </row>
    <row r="299" spans="1:3" ht="13.5">
      <c r="A299" s="227" t="s">
        <v>329</v>
      </c>
      <c r="B299" s="221">
        <v>0</v>
      </c>
      <c r="C299" s="219"/>
    </row>
    <row r="300" spans="1:3" ht="13.5">
      <c r="A300" s="227" t="s">
        <v>391</v>
      </c>
      <c r="B300" s="221">
        <v>0</v>
      </c>
      <c r="C300" s="219"/>
    </row>
    <row r="301" spans="1:3" ht="13.5">
      <c r="A301" s="227" t="s">
        <v>572</v>
      </c>
      <c r="B301" s="221">
        <v>21</v>
      </c>
      <c r="C301" s="219"/>
    </row>
    <row r="302" spans="1:3" ht="13.5">
      <c r="A302" s="222" t="s">
        <v>573</v>
      </c>
      <c r="B302" s="221">
        <v>1056</v>
      </c>
      <c r="C302" s="219"/>
    </row>
    <row r="303" spans="1:3" ht="13.5">
      <c r="A303" s="217" t="s">
        <v>574</v>
      </c>
      <c r="B303" s="221">
        <v>6500</v>
      </c>
      <c r="C303" s="219"/>
    </row>
    <row r="304" spans="1:3" ht="13.5">
      <c r="A304" s="222" t="s">
        <v>575</v>
      </c>
      <c r="B304" s="221">
        <v>435</v>
      </c>
      <c r="C304" s="219"/>
    </row>
    <row r="305" spans="1:3" ht="13.5">
      <c r="A305" s="222" t="s">
        <v>333</v>
      </c>
      <c r="B305" s="221">
        <v>255</v>
      </c>
      <c r="C305" s="219"/>
    </row>
    <row r="306" spans="1:3" ht="13.5">
      <c r="A306" s="222" t="s">
        <v>576</v>
      </c>
      <c r="B306" s="221">
        <v>180</v>
      </c>
      <c r="C306" s="219"/>
    </row>
    <row r="307" spans="1:3" ht="13.5">
      <c r="A307" s="222" t="s">
        <v>577</v>
      </c>
      <c r="B307" s="221">
        <v>1798</v>
      </c>
      <c r="C307" s="219"/>
    </row>
    <row r="308" spans="1:3" ht="13.5">
      <c r="A308" s="222" t="s">
        <v>578</v>
      </c>
      <c r="B308" s="221">
        <v>1583</v>
      </c>
      <c r="C308" s="219"/>
    </row>
    <row r="309" spans="1:3" ht="13.5">
      <c r="A309" s="222" t="s">
        <v>579</v>
      </c>
      <c r="B309" s="221">
        <v>0</v>
      </c>
      <c r="C309" s="219"/>
    </row>
    <row r="310" spans="1:3" ht="13.5">
      <c r="A310" s="222" t="s">
        <v>580</v>
      </c>
      <c r="B310" s="228">
        <v>215</v>
      </c>
      <c r="C310" s="229"/>
    </row>
    <row r="311" spans="1:3" ht="13.5">
      <c r="A311" s="222" t="s">
        <v>581</v>
      </c>
      <c r="B311" s="228">
        <v>1252</v>
      </c>
      <c r="C311" s="229"/>
    </row>
    <row r="312" spans="1:3" ht="13.5">
      <c r="A312" s="222" t="s">
        <v>582</v>
      </c>
      <c r="B312" s="228">
        <v>0</v>
      </c>
      <c r="C312" s="229"/>
    </row>
    <row r="313" spans="1:3" ht="13.5">
      <c r="A313" s="222" t="s">
        <v>583</v>
      </c>
      <c r="B313" s="228">
        <v>1051</v>
      </c>
      <c r="C313" s="229"/>
    </row>
    <row r="314" spans="1:3" ht="13.5">
      <c r="A314" s="222" t="s">
        <v>584</v>
      </c>
      <c r="B314" s="228">
        <v>201</v>
      </c>
      <c r="C314" s="229"/>
    </row>
    <row r="315" spans="1:3" ht="13.5">
      <c r="A315" s="222" t="s">
        <v>585</v>
      </c>
      <c r="B315" s="228">
        <v>975</v>
      </c>
      <c r="C315" s="229"/>
    </row>
    <row r="316" spans="1:3" ht="13.5">
      <c r="A316" s="222" t="s">
        <v>586</v>
      </c>
      <c r="B316" s="228">
        <v>195</v>
      </c>
      <c r="C316" s="229"/>
    </row>
    <row r="317" spans="1:3" ht="13.5">
      <c r="A317" s="222" t="s">
        <v>587</v>
      </c>
      <c r="B317" s="228">
        <v>88</v>
      </c>
      <c r="C317" s="229"/>
    </row>
    <row r="318" spans="1:3" ht="13.5">
      <c r="A318" s="222" t="s">
        <v>588</v>
      </c>
      <c r="B318" s="221">
        <v>236</v>
      </c>
      <c r="C318" s="219"/>
    </row>
    <row r="319" spans="1:3" ht="13.5">
      <c r="A319" s="222" t="s">
        <v>589</v>
      </c>
      <c r="B319" s="221">
        <v>16</v>
      </c>
      <c r="C319" s="219"/>
    </row>
    <row r="320" spans="1:3" ht="13.5">
      <c r="A320" s="222" t="s">
        <v>590</v>
      </c>
      <c r="B320" s="221">
        <v>440</v>
      </c>
      <c r="C320" s="219"/>
    </row>
    <row r="321" spans="1:3" ht="13.5">
      <c r="A321" s="222" t="s">
        <v>591</v>
      </c>
      <c r="B321" s="221">
        <v>0</v>
      </c>
      <c r="C321" s="219"/>
    </row>
    <row r="322" spans="1:3" ht="13.5">
      <c r="A322" s="222" t="s">
        <v>592</v>
      </c>
      <c r="B322" s="221">
        <v>18</v>
      </c>
      <c r="C322" s="219"/>
    </row>
    <row r="323" spans="1:3" ht="13.5">
      <c r="A323" s="222" t="s">
        <v>593</v>
      </c>
      <c r="B323" s="221">
        <v>18</v>
      </c>
      <c r="C323" s="219"/>
    </row>
    <row r="324" spans="1:3" ht="13.5">
      <c r="A324" s="222" t="s">
        <v>594</v>
      </c>
      <c r="B324" s="221">
        <v>132</v>
      </c>
      <c r="C324" s="219"/>
    </row>
    <row r="325" spans="1:3" ht="13.5">
      <c r="A325" s="222" t="s">
        <v>595</v>
      </c>
      <c r="B325" s="221">
        <v>0</v>
      </c>
      <c r="C325" s="219"/>
    </row>
    <row r="326" spans="1:3" ht="13.5">
      <c r="A326" s="222" t="s">
        <v>596</v>
      </c>
      <c r="B326" s="221">
        <v>132</v>
      </c>
      <c r="C326" s="219"/>
    </row>
    <row r="327" spans="1:3" ht="13.5">
      <c r="A327" s="222" t="s">
        <v>597</v>
      </c>
      <c r="B327" s="221">
        <v>4</v>
      </c>
      <c r="C327" s="219"/>
    </row>
    <row r="328" spans="1:3" ht="13.5">
      <c r="A328" s="222" t="s">
        <v>598</v>
      </c>
      <c r="B328" s="221">
        <v>4</v>
      </c>
      <c r="C328" s="219"/>
    </row>
    <row r="329" spans="1:3" ht="13.5">
      <c r="A329" s="222" t="s">
        <v>599</v>
      </c>
      <c r="B329" s="221">
        <v>1381</v>
      </c>
      <c r="C329" s="219"/>
    </row>
    <row r="330" spans="1:3" ht="13.5">
      <c r="A330" s="222" t="s">
        <v>600</v>
      </c>
      <c r="B330" s="221">
        <v>0</v>
      </c>
      <c r="C330" s="219"/>
    </row>
    <row r="331" spans="1:3" ht="13.5">
      <c r="A331" s="222" t="s">
        <v>601</v>
      </c>
      <c r="B331" s="221">
        <v>1381</v>
      </c>
      <c r="C331" s="219"/>
    </row>
    <row r="332" spans="1:3" ht="13.5">
      <c r="A332" s="222" t="s">
        <v>602</v>
      </c>
      <c r="B332" s="221">
        <v>0</v>
      </c>
      <c r="C332" s="219"/>
    </row>
    <row r="333" spans="1:3" ht="13.5">
      <c r="A333" s="222" t="s">
        <v>603</v>
      </c>
      <c r="B333" s="221">
        <v>209</v>
      </c>
      <c r="C333" s="219"/>
    </row>
    <row r="334" spans="1:3" ht="13.5">
      <c r="A334" s="222" t="s">
        <v>604</v>
      </c>
      <c r="B334" s="221">
        <v>209</v>
      </c>
      <c r="C334" s="219"/>
    </row>
    <row r="335" spans="1:3" ht="13.5">
      <c r="A335" s="222" t="s">
        <v>605</v>
      </c>
      <c r="B335" s="221">
        <v>0</v>
      </c>
      <c r="C335" s="219"/>
    </row>
    <row r="336" spans="1:3" ht="13.5">
      <c r="A336" s="222" t="s">
        <v>606</v>
      </c>
      <c r="B336" s="221">
        <v>0</v>
      </c>
      <c r="C336" s="219"/>
    </row>
    <row r="337" spans="1:3" ht="13.5">
      <c r="A337" s="222" t="s">
        <v>607</v>
      </c>
      <c r="B337" s="221">
        <v>0</v>
      </c>
      <c r="C337" s="219"/>
    </row>
    <row r="338" spans="1:3" ht="13.5">
      <c r="A338" s="227" t="s">
        <v>608</v>
      </c>
      <c r="B338" s="221">
        <v>201</v>
      </c>
      <c r="C338" s="219"/>
    </row>
    <row r="339" spans="1:3" ht="13.5">
      <c r="A339" s="227" t="s">
        <v>329</v>
      </c>
      <c r="B339" s="221">
        <v>73</v>
      </c>
      <c r="C339" s="219"/>
    </row>
    <row r="340" spans="1:3" ht="13.5">
      <c r="A340" s="227" t="s">
        <v>609</v>
      </c>
      <c r="B340" s="221">
        <v>128</v>
      </c>
      <c r="C340" s="219"/>
    </row>
    <row r="341" spans="1:3" ht="13.5">
      <c r="A341" s="227" t="s">
        <v>610</v>
      </c>
      <c r="B341" s="221">
        <v>95</v>
      </c>
      <c r="C341" s="219"/>
    </row>
    <row r="342" spans="1:3" ht="13.5">
      <c r="A342" s="227" t="s">
        <v>611</v>
      </c>
      <c r="B342" s="221">
        <v>95</v>
      </c>
      <c r="C342" s="219"/>
    </row>
    <row r="343" spans="1:3" ht="13.5">
      <c r="A343" s="227" t="s">
        <v>612</v>
      </c>
      <c r="B343" s="221">
        <v>0</v>
      </c>
      <c r="C343" s="219"/>
    </row>
    <row r="344" spans="1:3" ht="13.5">
      <c r="A344" s="227" t="s">
        <v>613</v>
      </c>
      <c r="B344" s="221">
        <v>0</v>
      </c>
      <c r="C344" s="219"/>
    </row>
    <row r="345" spans="1:3" ht="13.5">
      <c r="A345" s="217" t="s">
        <v>614</v>
      </c>
      <c r="B345" s="221">
        <v>1848</v>
      </c>
      <c r="C345" s="219"/>
    </row>
    <row r="346" spans="1:3" ht="13.5">
      <c r="A346" s="222" t="s">
        <v>615</v>
      </c>
      <c r="B346" s="221">
        <v>0</v>
      </c>
      <c r="C346" s="219"/>
    </row>
    <row r="347" spans="1:3" ht="13.5">
      <c r="A347" s="222" t="s">
        <v>333</v>
      </c>
      <c r="B347" s="221">
        <v>0</v>
      </c>
      <c r="C347" s="219"/>
    </row>
    <row r="348" spans="1:3" ht="13.5">
      <c r="A348" s="222" t="s">
        <v>616</v>
      </c>
      <c r="B348" s="228">
        <v>0</v>
      </c>
      <c r="C348" s="229"/>
    </row>
    <row r="349" spans="1:3" ht="13.5">
      <c r="A349" s="222" t="s">
        <v>617</v>
      </c>
      <c r="B349" s="228">
        <v>180</v>
      </c>
      <c r="C349" s="229"/>
    </row>
    <row r="350" spans="1:3" ht="13.5">
      <c r="A350" s="222" t="s">
        <v>618</v>
      </c>
      <c r="B350" s="228">
        <v>180</v>
      </c>
      <c r="C350" s="229"/>
    </row>
    <row r="351" spans="1:3" ht="13.5">
      <c r="A351" s="222" t="s">
        <v>619</v>
      </c>
      <c r="B351" s="228">
        <v>369</v>
      </c>
      <c r="C351" s="229"/>
    </row>
    <row r="352" spans="1:3" ht="13.5">
      <c r="A352" s="222" t="s">
        <v>620</v>
      </c>
      <c r="B352" s="228">
        <v>0</v>
      </c>
      <c r="C352" s="229"/>
    </row>
    <row r="353" spans="1:3" ht="13.5">
      <c r="A353" s="222" t="s">
        <v>621</v>
      </c>
      <c r="B353" s="228">
        <v>359</v>
      </c>
      <c r="C353" s="229"/>
    </row>
    <row r="354" spans="1:3" ht="13.5">
      <c r="A354" s="222" t="s">
        <v>622</v>
      </c>
      <c r="B354" s="228">
        <v>10</v>
      </c>
      <c r="C354" s="229"/>
    </row>
    <row r="355" spans="1:3" ht="13.5">
      <c r="A355" s="222" t="s">
        <v>623</v>
      </c>
      <c r="B355" s="228">
        <v>890</v>
      </c>
      <c r="C355" s="229"/>
    </row>
    <row r="356" spans="1:3" ht="13.5">
      <c r="A356" s="222" t="s">
        <v>624</v>
      </c>
      <c r="B356" s="228">
        <v>180</v>
      </c>
      <c r="C356" s="229"/>
    </row>
    <row r="357" spans="1:3" ht="13.5">
      <c r="A357" s="222" t="s">
        <v>625</v>
      </c>
      <c r="B357" s="228">
        <v>710</v>
      </c>
      <c r="C357" s="229"/>
    </row>
    <row r="358" spans="1:3" ht="13.5">
      <c r="A358" s="222" t="s">
        <v>626</v>
      </c>
      <c r="B358" s="221">
        <v>287</v>
      </c>
      <c r="C358" s="219"/>
    </row>
    <row r="359" spans="1:3" ht="13.5">
      <c r="A359" s="222" t="s">
        <v>627</v>
      </c>
      <c r="B359" s="221">
        <v>251</v>
      </c>
      <c r="C359" s="219"/>
    </row>
    <row r="360" spans="1:3" ht="13.5">
      <c r="A360" s="222" t="s">
        <v>628</v>
      </c>
      <c r="B360" s="221">
        <v>10</v>
      </c>
      <c r="C360" s="219"/>
    </row>
    <row r="361" spans="1:3" ht="13.5">
      <c r="A361" s="222" t="s">
        <v>629</v>
      </c>
      <c r="B361" s="221">
        <v>0</v>
      </c>
      <c r="C361" s="219"/>
    </row>
    <row r="362" spans="1:3" ht="13.5">
      <c r="A362" s="222" t="s">
        <v>630</v>
      </c>
      <c r="B362" s="221">
        <v>26</v>
      </c>
      <c r="C362" s="219"/>
    </row>
    <row r="363" spans="1:3" ht="13.5">
      <c r="A363" s="222" t="s">
        <v>631</v>
      </c>
      <c r="B363" s="221">
        <v>42</v>
      </c>
      <c r="C363" s="219"/>
    </row>
    <row r="364" spans="1:3" ht="13.5">
      <c r="A364" s="222" t="s">
        <v>632</v>
      </c>
      <c r="B364" s="221">
        <v>42</v>
      </c>
      <c r="C364" s="219"/>
    </row>
    <row r="365" spans="1:3" ht="13.5">
      <c r="A365" s="222" t="s">
        <v>633</v>
      </c>
      <c r="B365" s="221">
        <v>0</v>
      </c>
      <c r="C365" s="219"/>
    </row>
    <row r="366" spans="1:3" ht="13.5">
      <c r="A366" s="222" t="s">
        <v>634</v>
      </c>
      <c r="B366" s="221">
        <v>0</v>
      </c>
      <c r="C366" s="219"/>
    </row>
    <row r="367" spans="1:3" ht="13.5">
      <c r="A367" s="222" t="s">
        <v>635</v>
      </c>
      <c r="B367" s="221">
        <v>0</v>
      </c>
      <c r="C367" s="219"/>
    </row>
    <row r="368" spans="1:3" ht="13.5">
      <c r="A368" s="222" t="s">
        <v>636</v>
      </c>
      <c r="B368" s="221">
        <v>0</v>
      </c>
      <c r="C368" s="219"/>
    </row>
    <row r="369" spans="1:3" ht="13.5">
      <c r="A369" s="222" t="s">
        <v>637</v>
      </c>
      <c r="B369" s="221">
        <v>0</v>
      </c>
      <c r="C369" s="219"/>
    </row>
    <row r="370" spans="1:3" ht="13.5">
      <c r="A370" s="222" t="s">
        <v>638</v>
      </c>
      <c r="B370" s="221">
        <v>0</v>
      </c>
      <c r="C370" s="219"/>
    </row>
    <row r="371" spans="1:3" ht="13.5">
      <c r="A371" s="222" t="s">
        <v>639</v>
      </c>
      <c r="B371" s="221">
        <v>0</v>
      </c>
      <c r="C371" s="219"/>
    </row>
    <row r="372" spans="1:3" ht="13.5">
      <c r="A372" s="222" t="s">
        <v>640</v>
      </c>
      <c r="B372" s="221">
        <v>0</v>
      </c>
      <c r="C372" s="219"/>
    </row>
    <row r="373" spans="1:3" ht="13.5">
      <c r="A373" s="222" t="s">
        <v>641</v>
      </c>
      <c r="B373" s="221">
        <v>0</v>
      </c>
      <c r="C373" s="219"/>
    </row>
    <row r="374" spans="1:3" ht="13.5">
      <c r="A374" s="222" t="s">
        <v>642</v>
      </c>
      <c r="B374" s="221">
        <v>0</v>
      </c>
      <c r="C374" s="219"/>
    </row>
    <row r="375" spans="1:3" ht="13.5">
      <c r="A375" s="222" t="s">
        <v>643</v>
      </c>
      <c r="B375" s="221">
        <v>0</v>
      </c>
      <c r="C375" s="219"/>
    </row>
    <row r="376" spans="1:3" ht="13.5">
      <c r="A376" s="222" t="s">
        <v>644</v>
      </c>
      <c r="B376" s="221">
        <v>0</v>
      </c>
      <c r="C376" s="219"/>
    </row>
    <row r="377" spans="1:3" ht="13.5">
      <c r="A377" s="222" t="s">
        <v>645</v>
      </c>
      <c r="B377" s="221">
        <v>0</v>
      </c>
      <c r="C377" s="219"/>
    </row>
    <row r="378" spans="1:3" ht="13.5">
      <c r="A378" s="222" t="s">
        <v>333</v>
      </c>
      <c r="B378" s="221">
        <v>0</v>
      </c>
      <c r="C378" s="219"/>
    </row>
    <row r="379" spans="1:3" ht="13.5">
      <c r="A379" s="222" t="s">
        <v>646</v>
      </c>
      <c r="B379" s="221">
        <v>0</v>
      </c>
      <c r="C379" s="219"/>
    </row>
    <row r="380" spans="1:3" ht="13.5">
      <c r="A380" s="222" t="s">
        <v>647</v>
      </c>
      <c r="B380" s="221">
        <v>0</v>
      </c>
      <c r="C380" s="219"/>
    </row>
    <row r="381" spans="1:3" ht="13.5">
      <c r="A381" s="222" t="s">
        <v>648</v>
      </c>
      <c r="B381" s="221">
        <v>80</v>
      </c>
      <c r="C381" s="219"/>
    </row>
    <row r="382" spans="1:3" ht="13.5">
      <c r="A382" s="217" t="s">
        <v>649</v>
      </c>
      <c r="B382" s="221">
        <v>1268</v>
      </c>
      <c r="C382" s="219"/>
    </row>
    <row r="383" spans="1:3" ht="13.5">
      <c r="A383" s="222" t="s">
        <v>650</v>
      </c>
      <c r="B383" s="221">
        <v>247</v>
      </c>
      <c r="C383" s="219"/>
    </row>
    <row r="384" spans="1:3" ht="13.5">
      <c r="A384" s="222" t="s">
        <v>651</v>
      </c>
      <c r="B384" s="221">
        <v>90</v>
      </c>
      <c r="C384" s="219"/>
    </row>
    <row r="385" spans="1:3" ht="13.5">
      <c r="A385" s="222" t="s">
        <v>652</v>
      </c>
      <c r="B385" s="221">
        <v>10</v>
      </c>
      <c r="C385" s="219"/>
    </row>
    <row r="386" spans="1:3" ht="13.5">
      <c r="A386" s="222" t="s">
        <v>653</v>
      </c>
      <c r="B386" s="221">
        <v>0</v>
      </c>
      <c r="C386" s="219"/>
    </row>
    <row r="387" spans="1:3" ht="13.5">
      <c r="A387" s="222" t="s">
        <v>654</v>
      </c>
      <c r="B387" s="221">
        <v>147</v>
      </c>
      <c r="C387" s="219"/>
    </row>
    <row r="388" spans="1:3" ht="13.5">
      <c r="A388" s="222" t="s">
        <v>655</v>
      </c>
      <c r="B388" s="221">
        <v>0</v>
      </c>
      <c r="C388" s="219"/>
    </row>
    <row r="389" spans="1:3" ht="13.5">
      <c r="A389" s="222" t="s">
        <v>656</v>
      </c>
      <c r="B389" s="221">
        <v>0</v>
      </c>
      <c r="C389" s="219"/>
    </row>
    <row r="390" spans="1:3" ht="13.5">
      <c r="A390" s="222" t="s">
        <v>657</v>
      </c>
      <c r="B390" s="221">
        <v>528</v>
      </c>
      <c r="C390" s="219"/>
    </row>
    <row r="391" spans="1:3" ht="13.5">
      <c r="A391" s="222" t="s">
        <v>658</v>
      </c>
      <c r="B391" s="221">
        <v>0</v>
      </c>
      <c r="C391" s="219"/>
    </row>
    <row r="392" spans="1:3" ht="13.5">
      <c r="A392" s="222" t="s">
        <v>659</v>
      </c>
      <c r="B392" s="221">
        <v>528</v>
      </c>
      <c r="C392" s="219"/>
    </row>
    <row r="393" spans="1:3" ht="13.5">
      <c r="A393" s="222" t="s">
        <v>660</v>
      </c>
      <c r="B393" s="237">
        <v>352</v>
      </c>
      <c r="C393" s="219"/>
    </row>
    <row r="394" spans="1:3" ht="13.5">
      <c r="A394" s="222" t="s">
        <v>661</v>
      </c>
      <c r="B394" s="237">
        <v>141</v>
      </c>
      <c r="C394" s="219"/>
    </row>
    <row r="395" spans="1:3" ht="13.5">
      <c r="A395" s="222" t="s">
        <v>662</v>
      </c>
      <c r="B395" s="221">
        <v>0</v>
      </c>
      <c r="C395" s="219"/>
    </row>
    <row r="396" spans="1:3" ht="13.5">
      <c r="A396" s="217" t="s">
        <v>663</v>
      </c>
      <c r="B396" s="221">
        <v>18283</v>
      </c>
      <c r="C396" s="219"/>
    </row>
    <row r="397" spans="1:3" ht="13.5">
      <c r="A397" s="222" t="s">
        <v>664</v>
      </c>
      <c r="B397" s="221">
        <v>2975</v>
      </c>
      <c r="C397" s="219"/>
    </row>
    <row r="398" spans="1:3" ht="13.5">
      <c r="A398" s="222" t="s">
        <v>651</v>
      </c>
      <c r="B398" s="221">
        <v>152</v>
      </c>
      <c r="C398" s="219"/>
    </row>
    <row r="399" spans="1:3" ht="13.5">
      <c r="A399" s="222" t="s">
        <v>652</v>
      </c>
      <c r="B399" s="221">
        <v>0</v>
      </c>
      <c r="C399" s="219"/>
    </row>
    <row r="400" spans="1:3" ht="13.5">
      <c r="A400" s="222" t="s">
        <v>653</v>
      </c>
      <c r="B400" s="221">
        <v>0</v>
      </c>
      <c r="C400" s="219"/>
    </row>
    <row r="401" spans="1:3" ht="13.5">
      <c r="A401" s="222" t="s">
        <v>665</v>
      </c>
      <c r="B401" s="221">
        <v>559</v>
      </c>
      <c r="C401" s="219"/>
    </row>
    <row r="402" spans="1:3" ht="13.5">
      <c r="A402" s="222" t="s">
        <v>836</v>
      </c>
      <c r="B402" s="221">
        <v>369</v>
      </c>
      <c r="C402" s="219"/>
    </row>
    <row r="403" spans="1:3" ht="13.5">
      <c r="A403" s="222" t="s">
        <v>666</v>
      </c>
      <c r="B403" s="221">
        <v>145</v>
      </c>
      <c r="C403" s="219"/>
    </row>
    <row r="404" spans="1:3" ht="13.5">
      <c r="A404" s="222" t="s">
        <v>667</v>
      </c>
      <c r="B404" s="221">
        <v>40</v>
      </c>
      <c r="C404" s="219"/>
    </row>
    <row r="405" spans="1:3" ht="13.5">
      <c r="A405" s="222" t="s">
        <v>668</v>
      </c>
      <c r="B405" s="221">
        <v>15</v>
      </c>
      <c r="C405" s="219"/>
    </row>
    <row r="406" spans="1:3" ht="13.5">
      <c r="A406" s="222" t="s">
        <v>669</v>
      </c>
      <c r="B406" s="221">
        <v>66</v>
      </c>
      <c r="C406" s="219"/>
    </row>
    <row r="407" spans="1:3" ht="13.5">
      <c r="A407" s="222" t="s">
        <v>670</v>
      </c>
      <c r="B407" s="221">
        <v>0</v>
      </c>
      <c r="C407" s="219"/>
    </row>
    <row r="408" spans="1:3" ht="13.5">
      <c r="A408" s="222" t="s">
        <v>671</v>
      </c>
      <c r="B408" s="221">
        <v>30</v>
      </c>
      <c r="C408" s="219"/>
    </row>
    <row r="409" spans="1:3" ht="13.5">
      <c r="A409" s="222" t="s">
        <v>672</v>
      </c>
      <c r="B409" s="221">
        <v>0</v>
      </c>
      <c r="C409" s="219"/>
    </row>
    <row r="410" spans="1:3" ht="13.5">
      <c r="A410" s="222" t="s">
        <v>838</v>
      </c>
      <c r="B410" s="221">
        <v>214</v>
      </c>
      <c r="C410" s="219"/>
    </row>
    <row r="411" spans="1:3" ht="13.5">
      <c r="A411" s="222" t="s">
        <v>673</v>
      </c>
      <c r="B411" s="231">
        <v>1385</v>
      </c>
      <c r="C411" s="219"/>
    </row>
    <row r="412" spans="1:3" ht="13.5">
      <c r="A412" s="222" t="s">
        <v>674</v>
      </c>
      <c r="B412" s="221">
        <v>2652</v>
      </c>
      <c r="C412" s="219"/>
    </row>
    <row r="413" spans="1:3" ht="13.5">
      <c r="A413" s="222" t="s">
        <v>651</v>
      </c>
      <c r="B413" s="221">
        <v>175</v>
      </c>
      <c r="C413" s="219"/>
    </row>
    <row r="414" spans="1:3" ht="13.5">
      <c r="A414" s="227" t="s">
        <v>675</v>
      </c>
      <c r="B414" s="221">
        <v>334</v>
      </c>
      <c r="C414" s="219"/>
    </row>
    <row r="415" spans="1:3" ht="13.5">
      <c r="A415" s="222" t="s">
        <v>676</v>
      </c>
      <c r="B415" s="221">
        <v>440</v>
      </c>
      <c r="C415" s="219"/>
    </row>
    <row r="416" spans="1:3" ht="13.5">
      <c r="A416" s="222" t="s">
        <v>677</v>
      </c>
      <c r="B416" s="221">
        <v>0</v>
      </c>
      <c r="C416" s="219"/>
    </row>
    <row r="417" spans="1:3" ht="13.5">
      <c r="A417" s="222" t="s">
        <v>678</v>
      </c>
      <c r="B417" s="221">
        <v>206</v>
      </c>
      <c r="C417" s="219"/>
    </row>
    <row r="418" spans="1:3" ht="13.5">
      <c r="A418" s="222" t="s">
        <v>679</v>
      </c>
      <c r="B418" s="221">
        <v>970</v>
      </c>
      <c r="C418" s="219"/>
    </row>
    <row r="419" spans="1:3" ht="13.5">
      <c r="A419" s="222" t="s">
        <v>680</v>
      </c>
      <c r="B419" s="221">
        <v>114</v>
      </c>
      <c r="C419" s="219"/>
    </row>
    <row r="420" spans="1:3" ht="13.5">
      <c r="A420" s="227" t="s">
        <v>681</v>
      </c>
      <c r="B420" s="221">
        <v>181</v>
      </c>
      <c r="C420" s="219"/>
    </row>
    <row r="421" spans="1:3" ht="13.5">
      <c r="A421" s="227" t="s">
        <v>682</v>
      </c>
      <c r="B421" s="221">
        <v>0</v>
      </c>
      <c r="C421" s="219"/>
    </row>
    <row r="422" spans="1:3" ht="13.5">
      <c r="A422" s="227" t="s">
        <v>683</v>
      </c>
      <c r="B422" s="221">
        <v>30</v>
      </c>
      <c r="C422" s="219"/>
    </row>
    <row r="423" spans="1:3" ht="13.5">
      <c r="A423" s="222" t="s">
        <v>684</v>
      </c>
      <c r="B423" s="221">
        <v>202</v>
      </c>
      <c r="C423" s="219"/>
    </row>
    <row r="424" spans="1:3" ht="13.5">
      <c r="A424" s="222" t="s">
        <v>685</v>
      </c>
      <c r="B424" s="221">
        <v>2759</v>
      </c>
      <c r="C424" s="219"/>
    </row>
    <row r="425" spans="1:3" ht="13.5">
      <c r="A425" s="222" t="s">
        <v>651</v>
      </c>
      <c r="B425" s="221">
        <v>244</v>
      </c>
      <c r="C425" s="219"/>
    </row>
    <row r="426" spans="1:3" ht="13.5">
      <c r="A426" s="222" t="s">
        <v>686</v>
      </c>
      <c r="B426" s="221">
        <v>162</v>
      </c>
      <c r="C426" s="219"/>
    </row>
    <row r="427" spans="1:3" ht="13.5">
      <c r="A427" s="222" t="s">
        <v>845</v>
      </c>
      <c r="B427" s="221">
        <v>520</v>
      </c>
      <c r="C427" s="219"/>
    </row>
    <row r="428" spans="1:3" ht="13.5">
      <c r="A428" s="222" t="s">
        <v>687</v>
      </c>
      <c r="B428" s="221"/>
      <c r="C428" s="219"/>
    </row>
    <row r="429" spans="1:3" ht="13.5">
      <c r="A429" s="222" t="s">
        <v>688</v>
      </c>
      <c r="B429" s="221">
        <v>20</v>
      </c>
      <c r="C429" s="219"/>
    </row>
    <row r="430" spans="1:3" ht="13.5">
      <c r="A430" s="222" t="s">
        <v>846</v>
      </c>
      <c r="B430" s="221">
        <v>676</v>
      </c>
      <c r="C430" s="219"/>
    </row>
    <row r="431" spans="1:3" ht="13.5">
      <c r="A431" s="222" t="s">
        <v>689</v>
      </c>
      <c r="B431" s="221">
        <v>131</v>
      </c>
      <c r="C431" s="219"/>
    </row>
    <row r="432" spans="1:3" ht="13.5">
      <c r="A432" s="222" t="s">
        <v>690</v>
      </c>
      <c r="B432" s="221">
        <v>35</v>
      </c>
      <c r="C432" s="219"/>
    </row>
    <row r="433" spans="1:3" ht="13.5">
      <c r="A433" s="222" t="s">
        <v>835</v>
      </c>
      <c r="B433" s="221">
        <v>40</v>
      </c>
      <c r="C433" s="219"/>
    </row>
    <row r="434" spans="1:3" ht="13.5">
      <c r="A434" s="222" t="s">
        <v>837</v>
      </c>
      <c r="B434" s="231">
        <v>931</v>
      </c>
      <c r="C434" s="219"/>
    </row>
    <row r="435" spans="1:3" ht="13.5">
      <c r="A435" s="222" t="s">
        <v>691</v>
      </c>
      <c r="B435" s="221">
        <v>0</v>
      </c>
      <c r="C435" s="219"/>
    </row>
    <row r="436" spans="1:3" ht="13.5">
      <c r="A436" s="222" t="s">
        <v>692</v>
      </c>
      <c r="B436" s="221">
        <v>0</v>
      </c>
      <c r="C436" s="219"/>
    </row>
    <row r="437" spans="1:3" ht="13.5">
      <c r="A437" s="222" t="s">
        <v>693</v>
      </c>
      <c r="B437" s="221">
        <v>9467</v>
      </c>
      <c r="C437" s="219"/>
    </row>
    <row r="438" spans="1:3" ht="13.5">
      <c r="A438" s="222" t="s">
        <v>651</v>
      </c>
      <c r="B438" s="221">
        <v>0</v>
      </c>
      <c r="C438" s="219"/>
    </row>
    <row r="439" spans="1:3" ht="13.5">
      <c r="A439" s="222" t="s">
        <v>694</v>
      </c>
      <c r="B439" s="221">
        <v>2201</v>
      </c>
      <c r="C439" s="219"/>
    </row>
    <row r="440" spans="1:3" ht="13.5">
      <c r="A440" s="222" t="s">
        <v>695</v>
      </c>
      <c r="B440" s="221">
        <v>6476</v>
      </c>
      <c r="C440" s="219"/>
    </row>
    <row r="441" spans="1:3" ht="13.5">
      <c r="A441" s="222" t="s">
        <v>696</v>
      </c>
      <c r="B441" s="221">
        <v>0</v>
      </c>
      <c r="C441" s="219"/>
    </row>
    <row r="442" spans="1:3" ht="13.5">
      <c r="A442" s="222" t="s">
        <v>697</v>
      </c>
      <c r="B442" s="221">
        <v>276</v>
      </c>
      <c r="C442" s="219"/>
    </row>
    <row r="443" spans="1:3" ht="13.5">
      <c r="A443" s="222" t="s">
        <v>698</v>
      </c>
      <c r="B443" s="221">
        <v>514</v>
      </c>
      <c r="C443" s="219"/>
    </row>
    <row r="444" spans="1:3" ht="13.5">
      <c r="A444" s="222" t="s">
        <v>699</v>
      </c>
      <c r="B444" s="221">
        <v>0</v>
      </c>
      <c r="C444" s="219"/>
    </row>
    <row r="445" spans="1:3" ht="13.5">
      <c r="A445" s="222" t="s">
        <v>700</v>
      </c>
      <c r="B445" s="221">
        <v>0</v>
      </c>
      <c r="C445" s="219"/>
    </row>
    <row r="446" spans="1:3" ht="13.5">
      <c r="A446" s="222" t="s">
        <v>701</v>
      </c>
      <c r="B446" s="221">
        <v>430</v>
      </c>
      <c r="C446" s="219"/>
    </row>
    <row r="447" spans="1:3" ht="13.5">
      <c r="A447" s="222" t="s">
        <v>702</v>
      </c>
      <c r="B447" s="221">
        <v>430</v>
      </c>
      <c r="C447" s="219"/>
    </row>
    <row r="448" spans="1:3" ht="13.5">
      <c r="A448" s="222" t="s">
        <v>703</v>
      </c>
      <c r="B448" s="221">
        <v>0</v>
      </c>
      <c r="C448" s="219"/>
    </row>
    <row r="449" spans="1:3" ht="13.5">
      <c r="A449" s="222" t="s">
        <v>704</v>
      </c>
      <c r="B449" s="221">
        <v>0</v>
      </c>
      <c r="C449" s="219"/>
    </row>
    <row r="450" spans="1:3" ht="13.5">
      <c r="A450" s="222" t="s">
        <v>705</v>
      </c>
      <c r="B450" s="221">
        <v>0</v>
      </c>
      <c r="C450" s="219"/>
    </row>
    <row r="451" spans="1:3" ht="13.5">
      <c r="A451" s="222" t="s">
        <v>706</v>
      </c>
      <c r="B451" s="221">
        <v>0</v>
      </c>
      <c r="C451" s="219"/>
    </row>
    <row r="452" spans="1:3" ht="13.5">
      <c r="A452" s="222" t="s">
        <v>707</v>
      </c>
      <c r="B452" s="221">
        <v>0</v>
      </c>
      <c r="C452" s="219"/>
    </row>
    <row r="453" spans="1:3" ht="13.5">
      <c r="A453" s="222" t="s">
        <v>708</v>
      </c>
      <c r="B453" s="221">
        <v>0</v>
      </c>
      <c r="C453" s="219"/>
    </row>
    <row r="454" spans="1:3" ht="13.5">
      <c r="A454" s="222" t="s">
        <v>709</v>
      </c>
      <c r="B454" s="221">
        <v>0</v>
      </c>
      <c r="C454" s="219"/>
    </row>
    <row r="455" spans="1:3" ht="13.5">
      <c r="A455" s="217" t="s">
        <v>710</v>
      </c>
      <c r="B455" s="221">
        <v>3177</v>
      </c>
      <c r="C455" s="219"/>
    </row>
    <row r="456" spans="1:3" ht="13.5">
      <c r="A456" s="222" t="s">
        <v>711</v>
      </c>
      <c r="B456" s="221">
        <v>856</v>
      </c>
      <c r="C456" s="219"/>
    </row>
    <row r="457" spans="1:3" ht="13.5">
      <c r="A457" s="222" t="s">
        <v>651</v>
      </c>
      <c r="B457" s="221">
        <v>136</v>
      </c>
      <c r="C457" s="219"/>
    </row>
    <row r="458" spans="1:3" ht="13.5">
      <c r="A458" s="222" t="s">
        <v>712</v>
      </c>
      <c r="B458" s="221">
        <v>0</v>
      </c>
      <c r="C458" s="219"/>
    </row>
    <row r="459" spans="1:3" ht="13.5">
      <c r="A459" s="222" t="s">
        <v>713</v>
      </c>
      <c r="B459" s="221">
        <v>605</v>
      </c>
      <c r="C459" s="219"/>
    </row>
    <row r="460" spans="1:3" ht="13.5">
      <c r="A460" s="222" t="s">
        <v>714</v>
      </c>
      <c r="B460" s="221">
        <v>115</v>
      </c>
      <c r="C460" s="219"/>
    </row>
    <row r="461" spans="1:3" ht="13.5">
      <c r="A461" s="222" t="s">
        <v>715</v>
      </c>
      <c r="B461" s="221">
        <v>0</v>
      </c>
      <c r="C461" s="219"/>
    </row>
    <row r="462" spans="1:3" ht="13.5">
      <c r="A462" s="222" t="s">
        <v>716</v>
      </c>
      <c r="B462" s="221">
        <v>0</v>
      </c>
      <c r="C462" s="219"/>
    </row>
    <row r="463" spans="1:3" ht="13.5">
      <c r="A463" s="222" t="s">
        <v>717</v>
      </c>
      <c r="B463" s="221">
        <v>0</v>
      </c>
      <c r="C463" s="219"/>
    </row>
    <row r="464" spans="1:3" ht="13.5">
      <c r="A464" s="222" t="s">
        <v>718</v>
      </c>
      <c r="B464" s="221">
        <v>0</v>
      </c>
      <c r="C464" s="219"/>
    </row>
    <row r="465" spans="1:3" ht="13.5">
      <c r="A465" s="222" t="s">
        <v>719</v>
      </c>
      <c r="B465" s="221">
        <v>0</v>
      </c>
      <c r="C465" s="219"/>
    </row>
    <row r="466" spans="1:3" ht="13.5">
      <c r="A466" s="222" t="s">
        <v>720</v>
      </c>
      <c r="B466" s="221">
        <v>0</v>
      </c>
      <c r="C466" s="219"/>
    </row>
    <row r="467" spans="1:3" ht="13.5">
      <c r="A467" s="222" t="s">
        <v>721</v>
      </c>
      <c r="B467" s="221">
        <v>0</v>
      </c>
      <c r="C467" s="219"/>
    </row>
    <row r="468" spans="1:3" ht="13.5">
      <c r="A468" s="222" t="s">
        <v>722</v>
      </c>
      <c r="B468" s="221">
        <v>0</v>
      </c>
      <c r="C468" s="219"/>
    </row>
    <row r="469" spans="1:3" ht="13.5">
      <c r="A469" s="222" t="s">
        <v>723</v>
      </c>
      <c r="B469" s="221">
        <v>2321</v>
      </c>
      <c r="C469" s="219"/>
    </row>
    <row r="470" spans="1:3" ht="13.5">
      <c r="A470" s="222" t="s">
        <v>724</v>
      </c>
      <c r="B470" s="221">
        <v>2321</v>
      </c>
      <c r="C470" s="219"/>
    </row>
    <row r="471" spans="1:3" ht="13.5">
      <c r="A471" s="222" t="s">
        <v>725</v>
      </c>
      <c r="B471" s="221">
        <v>0</v>
      </c>
      <c r="C471" s="219"/>
    </row>
    <row r="472" spans="1:3" ht="13.5">
      <c r="A472" s="222" t="s">
        <v>726</v>
      </c>
      <c r="B472" s="221">
        <v>0</v>
      </c>
      <c r="C472" s="219"/>
    </row>
    <row r="473" spans="1:3" ht="13.5">
      <c r="A473" s="217" t="s">
        <v>727</v>
      </c>
      <c r="B473" s="221">
        <v>340</v>
      </c>
      <c r="C473" s="219"/>
    </row>
    <row r="474" spans="1:3" ht="13.5">
      <c r="A474" s="222" t="s">
        <v>728</v>
      </c>
      <c r="B474" s="221">
        <v>0</v>
      </c>
      <c r="C474" s="219"/>
    </row>
    <row r="475" spans="1:3" ht="13.5">
      <c r="A475" s="222" t="s">
        <v>729</v>
      </c>
      <c r="B475" s="221">
        <v>0</v>
      </c>
      <c r="C475" s="219"/>
    </row>
    <row r="476" spans="1:3" ht="13.5">
      <c r="A476" s="222" t="s">
        <v>730</v>
      </c>
      <c r="B476" s="221">
        <v>0</v>
      </c>
      <c r="C476" s="219"/>
    </row>
    <row r="477" spans="1:3" ht="13.5">
      <c r="A477" s="222" t="s">
        <v>651</v>
      </c>
      <c r="B477" s="221">
        <v>0</v>
      </c>
      <c r="C477" s="219"/>
    </row>
    <row r="478" spans="1:3" ht="13.5">
      <c r="A478" s="222" t="s">
        <v>731</v>
      </c>
      <c r="B478" s="221">
        <v>0</v>
      </c>
      <c r="C478" s="219"/>
    </row>
    <row r="479" spans="1:3" ht="13.5">
      <c r="A479" s="222" t="s">
        <v>732</v>
      </c>
      <c r="B479" s="221">
        <v>0</v>
      </c>
      <c r="C479" s="219"/>
    </row>
    <row r="480" spans="1:3" ht="13.5">
      <c r="A480" s="222" t="s">
        <v>651</v>
      </c>
      <c r="B480" s="221">
        <v>0</v>
      </c>
      <c r="C480" s="219"/>
    </row>
    <row r="481" spans="1:3" ht="13.5">
      <c r="A481" s="222" t="s">
        <v>733</v>
      </c>
      <c r="B481" s="221">
        <v>0</v>
      </c>
      <c r="C481" s="219"/>
    </row>
    <row r="482" spans="1:3" ht="13.5">
      <c r="A482" s="222" t="s">
        <v>651</v>
      </c>
      <c r="B482" s="221">
        <v>0</v>
      </c>
      <c r="C482" s="219"/>
    </row>
    <row r="483" spans="1:3" ht="13.5">
      <c r="A483" s="222" t="s">
        <v>734</v>
      </c>
      <c r="B483" s="221">
        <v>0</v>
      </c>
      <c r="C483" s="219"/>
    </row>
    <row r="484" spans="1:3" ht="13.5">
      <c r="A484" s="222" t="s">
        <v>735</v>
      </c>
      <c r="B484" s="221">
        <v>0</v>
      </c>
      <c r="C484" s="219"/>
    </row>
    <row r="485" spans="1:3" ht="13.5">
      <c r="A485" s="222" t="s">
        <v>651</v>
      </c>
      <c r="B485" s="221">
        <v>0</v>
      </c>
      <c r="C485" s="219"/>
    </row>
    <row r="486" spans="1:3" ht="13.5">
      <c r="A486" s="222" t="s">
        <v>736</v>
      </c>
      <c r="B486" s="221">
        <v>0</v>
      </c>
      <c r="C486" s="219"/>
    </row>
    <row r="487" spans="1:3" ht="13.5">
      <c r="A487" s="222" t="s">
        <v>737</v>
      </c>
      <c r="B487" s="221">
        <v>340</v>
      </c>
      <c r="C487" s="219"/>
    </row>
    <row r="488" spans="1:3" ht="13.5">
      <c r="A488" s="222" t="s">
        <v>651</v>
      </c>
      <c r="B488" s="221">
        <v>0</v>
      </c>
      <c r="C488" s="219"/>
    </row>
    <row r="489" spans="1:3" ht="13.5">
      <c r="A489" s="222" t="s">
        <v>738</v>
      </c>
      <c r="B489" s="221">
        <v>340</v>
      </c>
      <c r="C489" s="219"/>
    </row>
    <row r="490" spans="1:3" ht="13.5">
      <c r="A490" s="222" t="s">
        <v>739</v>
      </c>
      <c r="B490" s="221">
        <v>0</v>
      </c>
      <c r="C490" s="219"/>
    </row>
    <row r="491" spans="1:3" ht="13.5">
      <c r="A491" s="222" t="s">
        <v>740</v>
      </c>
      <c r="B491" s="221">
        <v>0</v>
      </c>
      <c r="C491" s="219"/>
    </row>
    <row r="492" spans="1:3" ht="13.5">
      <c r="A492" s="222" t="s">
        <v>741</v>
      </c>
      <c r="B492" s="221">
        <v>0</v>
      </c>
      <c r="C492" s="219"/>
    </row>
    <row r="493" spans="1:3" ht="13.5">
      <c r="A493" s="217" t="s">
        <v>742</v>
      </c>
      <c r="B493" s="221">
        <v>282</v>
      </c>
      <c r="C493" s="219"/>
    </row>
    <row r="494" spans="1:3" ht="13.5">
      <c r="A494" s="222" t="s">
        <v>743</v>
      </c>
      <c r="B494" s="221">
        <v>182</v>
      </c>
      <c r="C494" s="219"/>
    </row>
    <row r="495" spans="1:3" ht="13.5">
      <c r="A495" s="222" t="s">
        <v>651</v>
      </c>
      <c r="B495" s="221">
        <v>24</v>
      </c>
      <c r="C495" s="219"/>
    </row>
    <row r="496" spans="1:3" ht="13.5">
      <c r="A496" s="222" t="s">
        <v>744</v>
      </c>
      <c r="B496" s="221">
        <v>158</v>
      </c>
      <c r="C496" s="219"/>
    </row>
    <row r="497" spans="1:3" ht="13.5">
      <c r="A497" s="222" t="s">
        <v>745</v>
      </c>
      <c r="B497" s="221">
        <v>0</v>
      </c>
      <c r="C497" s="219"/>
    </row>
    <row r="498" spans="1:3" ht="13.5">
      <c r="A498" s="222" t="s">
        <v>651</v>
      </c>
      <c r="B498" s="221">
        <v>0</v>
      </c>
      <c r="C498" s="219"/>
    </row>
    <row r="499" spans="1:3" ht="13.5">
      <c r="A499" s="222" t="s">
        <v>746</v>
      </c>
      <c r="B499" s="221">
        <v>0</v>
      </c>
      <c r="C499" s="219"/>
    </row>
    <row r="500" spans="1:3" ht="13.5">
      <c r="A500" s="222" t="s">
        <v>747</v>
      </c>
      <c r="B500" s="221">
        <v>100</v>
      </c>
      <c r="C500" s="219"/>
    </row>
    <row r="501" spans="1:3" ht="13.5">
      <c r="A501" s="222" t="s">
        <v>748</v>
      </c>
      <c r="B501" s="221">
        <v>0</v>
      </c>
      <c r="C501" s="219"/>
    </row>
    <row r="502" spans="1:3" ht="13.5">
      <c r="A502" s="222" t="s">
        <v>749</v>
      </c>
      <c r="B502" s="221">
        <v>100</v>
      </c>
      <c r="C502" s="219"/>
    </row>
    <row r="503" spans="1:3" ht="13.5">
      <c r="A503" s="217" t="s">
        <v>750</v>
      </c>
      <c r="B503" s="221">
        <v>0</v>
      </c>
      <c r="C503" s="219"/>
    </row>
    <row r="504" spans="1:3" ht="13.5">
      <c r="A504" s="222" t="s">
        <v>751</v>
      </c>
      <c r="B504" s="221">
        <v>0</v>
      </c>
      <c r="C504" s="219"/>
    </row>
    <row r="505" spans="1:3" ht="13.5">
      <c r="A505" s="222" t="s">
        <v>651</v>
      </c>
      <c r="B505" s="221">
        <v>0</v>
      </c>
      <c r="C505" s="219"/>
    </row>
    <row r="506" spans="1:3" ht="13.5">
      <c r="A506" s="222" t="s">
        <v>752</v>
      </c>
      <c r="B506" s="221">
        <v>0</v>
      </c>
      <c r="C506" s="219"/>
    </row>
    <row r="507" spans="1:3" ht="13.5">
      <c r="A507" s="222" t="s">
        <v>753</v>
      </c>
      <c r="B507" s="221">
        <v>0</v>
      </c>
      <c r="C507" s="219"/>
    </row>
    <row r="508" spans="1:3" ht="13.5">
      <c r="A508" s="222" t="s">
        <v>754</v>
      </c>
      <c r="B508" s="221">
        <v>0</v>
      </c>
      <c r="C508" s="219"/>
    </row>
    <row r="509" spans="1:3" ht="13.5">
      <c r="A509" s="227" t="s">
        <v>755</v>
      </c>
      <c r="B509" s="221">
        <v>0</v>
      </c>
      <c r="C509" s="219"/>
    </row>
    <row r="510" spans="1:3" ht="13.5">
      <c r="A510" s="222" t="s">
        <v>756</v>
      </c>
      <c r="B510" s="221">
        <v>0</v>
      </c>
      <c r="C510" s="219"/>
    </row>
    <row r="511" spans="1:3" ht="13.5">
      <c r="A511" s="222" t="s">
        <v>757</v>
      </c>
      <c r="B511" s="221">
        <v>0</v>
      </c>
      <c r="C511" s="219"/>
    </row>
    <row r="512" spans="1:3" ht="13.5">
      <c r="A512" s="217" t="s">
        <v>758</v>
      </c>
      <c r="B512" s="221">
        <v>0</v>
      </c>
      <c r="C512" s="219"/>
    </row>
    <row r="513" spans="1:3" ht="13.5">
      <c r="A513" s="222" t="s">
        <v>759</v>
      </c>
      <c r="B513" s="221">
        <v>0</v>
      </c>
      <c r="C513" s="219"/>
    </row>
    <row r="514" spans="1:3" ht="13.5">
      <c r="A514" s="217" t="s">
        <v>760</v>
      </c>
      <c r="B514" s="221">
        <v>746</v>
      </c>
      <c r="C514" s="219"/>
    </row>
    <row r="515" spans="1:3" ht="13.5">
      <c r="A515" s="222" t="s">
        <v>761</v>
      </c>
      <c r="B515" s="221">
        <v>697</v>
      </c>
      <c r="C515" s="219"/>
    </row>
    <row r="516" spans="1:3" ht="13.5">
      <c r="A516" s="222" t="s">
        <v>651</v>
      </c>
      <c r="B516" s="221">
        <v>402</v>
      </c>
      <c r="C516" s="219"/>
    </row>
    <row r="517" spans="1:3" ht="13.5">
      <c r="A517" s="222" t="s">
        <v>652</v>
      </c>
      <c r="B517" s="221">
        <v>0</v>
      </c>
      <c r="C517" s="219"/>
    </row>
    <row r="518" spans="1:3" ht="13.5">
      <c r="A518" s="222" t="s">
        <v>762</v>
      </c>
      <c r="B518" s="221">
        <v>119</v>
      </c>
      <c r="C518" s="219"/>
    </row>
    <row r="519" spans="1:3" ht="13.5">
      <c r="A519" s="222" t="s">
        <v>763</v>
      </c>
      <c r="B519" s="221">
        <v>0</v>
      </c>
      <c r="C519" s="219"/>
    </row>
    <row r="520" spans="1:3" ht="13.5">
      <c r="A520" s="222" t="s">
        <v>764</v>
      </c>
      <c r="B520" s="221">
        <v>0</v>
      </c>
      <c r="C520" s="219"/>
    </row>
    <row r="521" spans="1:3" ht="13.5">
      <c r="A521" s="222" t="s">
        <v>765</v>
      </c>
      <c r="B521" s="221">
        <v>0</v>
      </c>
      <c r="C521" s="219"/>
    </row>
    <row r="522" spans="1:3" ht="13.5">
      <c r="A522" s="222" t="s">
        <v>665</v>
      </c>
      <c r="B522" s="221">
        <v>146</v>
      </c>
      <c r="C522" s="219"/>
    </row>
    <row r="523" spans="1:3" ht="13.5">
      <c r="A523" s="222" t="s">
        <v>766</v>
      </c>
      <c r="B523" s="221">
        <v>30</v>
      </c>
      <c r="C523" s="219"/>
    </row>
    <row r="524" spans="1:3" ht="13.5">
      <c r="A524" s="222" t="s">
        <v>767</v>
      </c>
      <c r="B524" s="221">
        <v>0</v>
      </c>
      <c r="C524" s="219"/>
    </row>
    <row r="525" spans="1:3" ht="13.5">
      <c r="A525" s="222" t="s">
        <v>651</v>
      </c>
      <c r="B525" s="221">
        <v>0</v>
      </c>
      <c r="C525" s="219"/>
    </row>
    <row r="526" spans="1:3" ht="13.5">
      <c r="A526" s="222" t="s">
        <v>768</v>
      </c>
      <c r="B526" s="221">
        <v>0</v>
      </c>
      <c r="C526" s="219"/>
    </row>
    <row r="527" spans="1:3" ht="13.5">
      <c r="A527" s="222" t="s">
        <v>769</v>
      </c>
      <c r="B527" s="221">
        <v>0</v>
      </c>
      <c r="C527" s="219"/>
    </row>
    <row r="528" spans="1:3" ht="13.5">
      <c r="A528" s="222" t="s">
        <v>651</v>
      </c>
      <c r="B528" s="221">
        <v>0</v>
      </c>
      <c r="C528" s="219"/>
    </row>
    <row r="529" spans="1:3" ht="13.5">
      <c r="A529" s="222" t="s">
        <v>770</v>
      </c>
      <c r="B529" s="221">
        <v>0</v>
      </c>
      <c r="C529" s="219"/>
    </row>
    <row r="530" spans="1:3" ht="13.5">
      <c r="A530" s="222" t="s">
        <v>771</v>
      </c>
      <c r="B530" s="221">
        <v>49</v>
      </c>
      <c r="C530" s="219"/>
    </row>
    <row r="531" spans="1:3" ht="13.5">
      <c r="A531" s="222" t="s">
        <v>651</v>
      </c>
      <c r="B531" s="221">
        <v>0</v>
      </c>
      <c r="C531" s="219"/>
    </row>
    <row r="532" spans="1:3" ht="13.5">
      <c r="A532" s="222" t="s">
        <v>772</v>
      </c>
      <c r="B532" s="221">
        <v>49</v>
      </c>
      <c r="C532" s="219"/>
    </row>
    <row r="533" spans="1:3" ht="13.5">
      <c r="A533" s="222" t="s">
        <v>773</v>
      </c>
      <c r="B533" s="221">
        <v>0</v>
      </c>
      <c r="C533" s="219"/>
    </row>
    <row r="534" spans="1:3" ht="13.5">
      <c r="A534" s="222" t="s">
        <v>774</v>
      </c>
      <c r="B534" s="221">
        <v>0</v>
      </c>
      <c r="C534" s="219"/>
    </row>
    <row r="535" spans="1:3" ht="13.5">
      <c r="A535" s="217" t="s">
        <v>775</v>
      </c>
      <c r="B535" s="221">
        <v>3789</v>
      </c>
      <c r="C535" s="219"/>
    </row>
    <row r="536" spans="1:3" ht="13.5">
      <c r="A536" s="222" t="s">
        <v>776</v>
      </c>
      <c r="B536" s="221">
        <v>3709</v>
      </c>
      <c r="C536" s="219"/>
    </row>
    <row r="537" spans="1:3" ht="13.5">
      <c r="A537" s="222" t="s">
        <v>777</v>
      </c>
      <c r="B537" s="221">
        <v>3449</v>
      </c>
      <c r="C537" s="219"/>
    </row>
    <row r="538" spans="1:3" ht="13.5">
      <c r="A538" s="222" t="s">
        <v>778</v>
      </c>
      <c r="B538" s="221">
        <v>0</v>
      </c>
      <c r="C538" s="219"/>
    </row>
    <row r="539" spans="1:3" ht="13.5">
      <c r="A539" s="222" t="s">
        <v>779</v>
      </c>
      <c r="B539" s="221">
        <v>0</v>
      </c>
      <c r="C539" s="219"/>
    </row>
    <row r="540" spans="1:3" ht="13.5">
      <c r="A540" s="222" t="s">
        <v>839</v>
      </c>
      <c r="B540" s="221">
        <v>180</v>
      </c>
      <c r="C540" s="219"/>
    </row>
    <row r="541" spans="1:3" ht="13.5">
      <c r="A541" s="222" t="s">
        <v>780</v>
      </c>
      <c r="B541" s="221">
        <v>80</v>
      </c>
      <c r="C541" s="219"/>
    </row>
    <row r="542" spans="1:3" ht="13.5">
      <c r="A542" s="222" t="s">
        <v>781</v>
      </c>
      <c r="B542" s="221">
        <v>0</v>
      </c>
      <c r="C542" s="219"/>
    </row>
    <row r="543" spans="1:3" ht="13.5">
      <c r="A543" s="222" t="s">
        <v>782</v>
      </c>
      <c r="B543" s="221">
        <v>0</v>
      </c>
      <c r="C543" s="219"/>
    </row>
    <row r="544" spans="1:3" ht="13.5">
      <c r="A544" s="222" t="s">
        <v>783</v>
      </c>
      <c r="B544" s="221">
        <v>80</v>
      </c>
      <c r="C544" s="219"/>
    </row>
    <row r="545" spans="1:3" ht="13.5">
      <c r="A545" s="222" t="s">
        <v>784</v>
      </c>
      <c r="B545" s="221">
        <v>0</v>
      </c>
      <c r="C545" s="219"/>
    </row>
    <row r="546" spans="1:3" ht="13.5">
      <c r="A546" s="222" t="s">
        <v>785</v>
      </c>
      <c r="B546" s="221">
        <v>80</v>
      </c>
      <c r="C546" s="219"/>
    </row>
    <row r="547" spans="1:3" ht="13.5">
      <c r="A547" s="217" t="s">
        <v>786</v>
      </c>
      <c r="B547" s="221">
        <v>0</v>
      </c>
      <c r="C547" s="219"/>
    </row>
    <row r="548" spans="1:3" ht="13.5">
      <c r="A548" s="222" t="s">
        <v>787</v>
      </c>
      <c r="B548" s="221">
        <v>0</v>
      </c>
      <c r="C548" s="219"/>
    </row>
    <row r="549" spans="1:3" ht="13.5">
      <c r="A549" s="222" t="s">
        <v>651</v>
      </c>
      <c r="B549" s="221">
        <v>0</v>
      </c>
      <c r="C549" s="219"/>
    </row>
    <row r="550" spans="1:3" ht="13.5">
      <c r="A550" s="222" t="s">
        <v>788</v>
      </c>
      <c r="B550" s="221">
        <v>0</v>
      </c>
      <c r="C550" s="219"/>
    </row>
    <row r="551" spans="1:3" ht="13.5">
      <c r="A551" s="222" t="s">
        <v>789</v>
      </c>
      <c r="B551" s="221">
        <v>0</v>
      </c>
      <c r="C551" s="219"/>
    </row>
    <row r="552" spans="1:3" ht="13.5">
      <c r="A552" s="222" t="s">
        <v>651</v>
      </c>
      <c r="B552" s="221">
        <v>0</v>
      </c>
      <c r="C552" s="219"/>
    </row>
    <row r="553" spans="1:3" ht="13.5">
      <c r="A553" s="222" t="s">
        <v>790</v>
      </c>
      <c r="B553" s="221">
        <v>0</v>
      </c>
      <c r="C553" s="219"/>
    </row>
    <row r="554" spans="1:3" ht="13.5">
      <c r="A554" s="222" t="s">
        <v>791</v>
      </c>
      <c r="B554" s="221">
        <v>0</v>
      </c>
      <c r="C554" s="219"/>
    </row>
    <row r="555" spans="1:3" ht="13.5">
      <c r="A555" s="222" t="s">
        <v>792</v>
      </c>
      <c r="B555" s="221">
        <v>0</v>
      </c>
      <c r="C555" s="219"/>
    </row>
    <row r="556" spans="1:3" ht="13.5">
      <c r="A556" s="222" t="s">
        <v>793</v>
      </c>
      <c r="B556" s="221">
        <v>0</v>
      </c>
      <c r="C556" s="219"/>
    </row>
    <row r="557" spans="1:3" ht="13.5">
      <c r="A557" s="222" t="s">
        <v>794</v>
      </c>
      <c r="B557" s="221">
        <v>0</v>
      </c>
      <c r="C557" s="219"/>
    </row>
    <row r="558" spans="1:3" ht="13.5">
      <c r="A558" s="222" t="s">
        <v>795</v>
      </c>
      <c r="B558" s="221">
        <v>0</v>
      </c>
      <c r="C558" s="219"/>
    </row>
    <row r="559" spans="1:3" ht="13.5">
      <c r="A559" s="222" t="s">
        <v>796</v>
      </c>
      <c r="B559" s="221">
        <v>0</v>
      </c>
      <c r="C559" s="219"/>
    </row>
    <row r="560" spans="1:3" ht="13.5">
      <c r="A560" s="241" t="s">
        <v>797</v>
      </c>
      <c r="B560" s="221">
        <v>895</v>
      </c>
      <c r="C560" s="219"/>
    </row>
    <row r="561" spans="1:3" ht="13.5">
      <c r="A561" s="227" t="s">
        <v>798</v>
      </c>
      <c r="B561" s="221">
        <v>273</v>
      </c>
      <c r="C561" s="219"/>
    </row>
    <row r="562" spans="1:3" ht="13.5">
      <c r="A562" s="227" t="s">
        <v>799</v>
      </c>
      <c r="B562" s="221">
        <v>263</v>
      </c>
      <c r="C562" s="219"/>
    </row>
    <row r="563" spans="1:3" ht="13.5">
      <c r="A563" s="227" t="s">
        <v>800</v>
      </c>
      <c r="B563" s="221">
        <v>10</v>
      </c>
      <c r="C563" s="219"/>
    </row>
    <row r="564" spans="1:3" ht="13.5">
      <c r="A564" s="227" t="s">
        <v>801</v>
      </c>
      <c r="B564" s="221">
        <v>233</v>
      </c>
      <c r="C564" s="219"/>
    </row>
    <row r="565" spans="1:3" ht="13.5">
      <c r="A565" s="227" t="s">
        <v>799</v>
      </c>
      <c r="B565" s="221">
        <v>0</v>
      </c>
      <c r="C565" s="219"/>
    </row>
    <row r="566" spans="1:3" ht="13.5">
      <c r="A566" s="227" t="s">
        <v>802</v>
      </c>
      <c r="B566" s="221">
        <v>233</v>
      </c>
      <c r="C566" s="219"/>
    </row>
    <row r="567" spans="1:3" ht="13.5">
      <c r="A567" s="227" t="s">
        <v>803</v>
      </c>
      <c r="B567" s="221">
        <v>10</v>
      </c>
      <c r="C567" s="219"/>
    </row>
    <row r="568" spans="1:3" ht="13.5">
      <c r="A568" s="227" t="s">
        <v>804</v>
      </c>
      <c r="B568" s="221">
        <v>10</v>
      </c>
      <c r="C568" s="219"/>
    </row>
    <row r="569" spans="1:3" ht="13.5">
      <c r="A569" s="227" t="s">
        <v>805</v>
      </c>
      <c r="B569" s="221">
        <v>0</v>
      </c>
      <c r="C569" s="219"/>
    </row>
    <row r="570" spans="1:3" ht="13.5">
      <c r="A570" s="227" t="s">
        <v>799</v>
      </c>
      <c r="B570" s="221">
        <v>0</v>
      </c>
      <c r="C570" s="219"/>
    </row>
    <row r="571" spans="1:3" ht="13.5">
      <c r="A571" s="227" t="s">
        <v>806</v>
      </c>
      <c r="B571" s="221">
        <v>0</v>
      </c>
      <c r="C571" s="219"/>
    </row>
    <row r="572" spans="1:3" ht="13.5">
      <c r="A572" s="227" t="s">
        <v>807</v>
      </c>
      <c r="B572" s="221">
        <v>48</v>
      </c>
      <c r="C572" s="219"/>
    </row>
    <row r="573" spans="1:3" ht="13.5">
      <c r="A573" s="227" t="s">
        <v>808</v>
      </c>
      <c r="B573" s="221">
        <v>48</v>
      </c>
      <c r="C573" s="219"/>
    </row>
    <row r="574" spans="1:3" ht="13.5">
      <c r="A574" s="227" t="s">
        <v>809</v>
      </c>
      <c r="B574" s="221">
        <v>0</v>
      </c>
      <c r="C574" s="219"/>
    </row>
    <row r="575" spans="1:3" ht="13.5">
      <c r="A575" s="227" t="s">
        <v>810</v>
      </c>
      <c r="B575" s="221">
        <v>199</v>
      </c>
      <c r="C575" s="219"/>
    </row>
    <row r="576" spans="1:3" ht="13.5">
      <c r="A576" s="227" t="s">
        <v>811</v>
      </c>
      <c r="B576" s="221">
        <v>199</v>
      </c>
      <c r="C576" s="219"/>
    </row>
    <row r="577" spans="1:3" ht="13.5">
      <c r="A577" s="227" t="s">
        <v>812</v>
      </c>
      <c r="B577" s="221">
        <v>0</v>
      </c>
      <c r="C577" s="219"/>
    </row>
    <row r="578" spans="1:3" ht="13.5">
      <c r="A578" s="227" t="s">
        <v>813</v>
      </c>
      <c r="B578" s="221">
        <v>0</v>
      </c>
      <c r="C578" s="219"/>
    </row>
    <row r="579" spans="1:3" ht="13.5">
      <c r="A579" s="227" t="s">
        <v>814</v>
      </c>
      <c r="B579" s="221">
        <v>0</v>
      </c>
      <c r="C579" s="219"/>
    </row>
    <row r="580" spans="1:3" ht="13.5">
      <c r="A580" s="227" t="s">
        <v>815</v>
      </c>
      <c r="B580" s="221">
        <v>132</v>
      </c>
      <c r="C580" s="219"/>
    </row>
    <row r="581" spans="1:3" ht="13.5">
      <c r="A581" s="217" t="s">
        <v>816</v>
      </c>
      <c r="B581" s="221">
        <v>800</v>
      </c>
      <c r="C581" s="219"/>
    </row>
    <row r="582" spans="1:3" ht="13.5">
      <c r="A582" s="217" t="s">
        <v>817</v>
      </c>
      <c r="B582" s="221">
        <v>0</v>
      </c>
      <c r="C582" s="219"/>
    </row>
    <row r="583" spans="1:3" ht="13.5">
      <c r="A583" s="222" t="s">
        <v>818</v>
      </c>
      <c r="B583" s="221">
        <v>0</v>
      </c>
      <c r="C583" s="219"/>
    </row>
    <row r="584" spans="1:3" ht="13.5">
      <c r="A584" s="222" t="s">
        <v>819</v>
      </c>
      <c r="B584" s="221">
        <v>0</v>
      </c>
      <c r="C584" s="219"/>
    </row>
    <row r="585" spans="1:3" ht="13.5">
      <c r="A585" s="222" t="s">
        <v>820</v>
      </c>
      <c r="B585" s="221">
        <v>0</v>
      </c>
      <c r="C585" s="219"/>
    </row>
    <row r="586" spans="1:3" ht="13.5">
      <c r="A586" s="222" t="s">
        <v>821</v>
      </c>
      <c r="B586" s="221">
        <v>0</v>
      </c>
      <c r="C586" s="219"/>
    </row>
    <row r="587" spans="1:3" ht="13.5">
      <c r="A587" s="222" t="s">
        <v>822</v>
      </c>
      <c r="B587" s="221">
        <v>0</v>
      </c>
      <c r="C587" s="219"/>
    </row>
    <row r="588" spans="1:3" ht="13.5">
      <c r="A588" s="217" t="s">
        <v>823</v>
      </c>
      <c r="B588" s="221">
        <v>610</v>
      </c>
      <c r="C588" s="219"/>
    </row>
    <row r="589" spans="1:3" ht="13.5">
      <c r="A589" s="222" t="s">
        <v>824</v>
      </c>
      <c r="B589" s="221">
        <v>610</v>
      </c>
      <c r="C589" s="219"/>
    </row>
    <row r="590" spans="1:3" ht="13.5">
      <c r="A590" s="222" t="s">
        <v>825</v>
      </c>
      <c r="B590" s="221">
        <v>610</v>
      </c>
      <c r="C590" s="219"/>
    </row>
    <row r="591" spans="1:3" ht="13.5">
      <c r="A591" s="222" t="s">
        <v>826</v>
      </c>
      <c r="B591" s="221">
        <v>0</v>
      </c>
      <c r="C591" s="219"/>
    </row>
    <row r="592" spans="1:3" ht="13.5">
      <c r="A592" s="222" t="s">
        <v>827</v>
      </c>
      <c r="B592" s="221">
        <v>0</v>
      </c>
      <c r="C592" s="219"/>
    </row>
    <row r="593" spans="1:3" ht="13.5">
      <c r="A593" s="222" t="s">
        <v>828</v>
      </c>
      <c r="B593" s="228">
        <v>0</v>
      </c>
      <c r="C593" s="229"/>
    </row>
    <row r="594" spans="1:3" ht="14.25">
      <c r="A594" s="217" t="s">
        <v>829</v>
      </c>
      <c r="B594" s="232">
        <v>0</v>
      </c>
      <c r="C594" s="233"/>
    </row>
    <row r="595" spans="1:3" ht="14.25">
      <c r="A595" s="222" t="s">
        <v>830</v>
      </c>
      <c r="B595" s="232">
        <v>0</v>
      </c>
      <c r="C595" s="233"/>
    </row>
    <row r="596" spans="1:3" ht="14.25">
      <c r="A596" s="217" t="s">
        <v>831</v>
      </c>
      <c r="B596" s="232">
        <v>0</v>
      </c>
      <c r="C596" s="233"/>
    </row>
    <row r="597" spans="1:3" ht="14.25">
      <c r="A597" s="222" t="s">
        <v>832</v>
      </c>
      <c r="B597" s="232">
        <v>0</v>
      </c>
      <c r="C597" s="233"/>
    </row>
    <row r="598" spans="1:3" ht="14.25">
      <c r="A598" s="222" t="s">
        <v>170</v>
      </c>
      <c r="B598" s="232">
        <v>0</v>
      </c>
      <c r="C598" s="233"/>
    </row>
    <row r="599" spans="1:3" ht="14.25">
      <c r="A599" s="222"/>
      <c r="B599" s="232">
        <v>0</v>
      </c>
      <c r="C599" s="233"/>
    </row>
    <row r="600" spans="1:3" ht="14.25">
      <c r="A600" s="222"/>
      <c r="B600" s="232">
        <v>0</v>
      </c>
      <c r="C600" s="233"/>
    </row>
    <row r="601" spans="1:3" ht="15" thickBot="1">
      <c r="A601" s="234" t="s">
        <v>171</v>
      </c>
      <c r="B601" s="235">
        <v>68339</v>
      </c>
      <c r="C601" s="242"/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</sheetPr>
  <dimension ref="A1:BM30"/>
  <sheetViews>
    <sheetView zoomScalePageLayoutView="0" workbookViewId="0" topLeftCell="A1">
      <selection activeCell="R9" sqref="R9"/>
    </sheetView>
  </sheetViews>
  <sheetFormatPr defaultColWidth="9.140625" defaultRowHeight="15"/>
  <cols>
    <col min="1" max="1" width="23.00390625" style="379" customWidth="1"/>
    <col min="2" max="2" width="8.140625" style="379" customWidth="1"/>
    <col min="3" max="7" width="6.7109375" style="379" customWidth="1"/>
    <col min="8" max="8" width="9.00390625" style="379" customWidth="1"/>
    <col min="9" max="9" width="6.140625" style="379" customWidth="1"/>
    <col min="10" max="10" width="5.421875" style="379" customWidth="1"/>
    <col min="11" max="15" width="4.8515625" style="379" customWidth="1"/>
    <col min="16" max="16" width="6.28125" style="379" customWidth="1"/>
    <col min="17" max="17" width="5.00390625" style="379" customWidth="1"/>
    <col min="18" max="18" width="10.00390625" style="379" customWidth="1"/>
    <col min="19" max="19" width="7.57421875" style="379" customWidth="1"/>
    <col min="20" max="25" width="6.7109375" style="379" customWidth="1"/>
    <col min="26" max="26" width="8.421875" style="379" customWidth="1"/>
    <col min="27" max="32" width="6.7109375" style="379" customWidth="1"/>
    <col min="33" max="33" width="7.7109375" style="379" customWidth="1"/>
    <col min="34" max="43" width="8.421875" style="379" customWidth="1"/>
    <col min="44" max="46" width="7.7109375" style="379" customWidth="1"/>
    <col min="47" max="52" width="5.421875" style="379" customWidth="1"/>
    <col min="53" max="54" width="6.421875" style="379" customWidth="1"/>
    <col min="55" max="55" width="6.00390625" style="379" customWidth="1"/>
    <col min="56" max="57" width="6.421875" style="379" customWidth="1"/>
    <col min="58" max="58" width="4.57421875" style="379" customWidth="1"/>
    <col min="59" max="59" width="6.421875" style="379" customWidth="1"/>
    <col min="60" max="60" width="4.00390625" style="379" customWidth="1"/>
    <col min="61" max="61" width="6.7109375" style="379" customWidth="1"/>
    <col min="62" max="64" width="4.28125" style="379" customWidth="1"/>
    <col min="65" max="65" width="6.7109375" style="379" customWidth="1"/>
    <col min="66" max="16384" width="9.00390625" style="379" customWidth="1"/>
  </cols>
  <sheetData>
    <row r="1" spans="1:55" ht="45" customHeight="1">
      <c r="A1" s="446" t="s">
        <v>1299</v>
      </c>
      <c r="B1" s="446"/>
      <c r="C1" s="446"/>
      <c r="D1" s="446"/>
      <c r="E1" s="446"/>
      <c r="F1" s="446"/>
      <c r="G1" s="446"/>
      <c r="H1" s="446"/>
      <c r="I1" s="446"/>
      <c r="J1" s="446"/>
      <c r="K1" s="446"/>
      <c r="L1" s="446"/>
      <c r="M1" s="446"/>
      <c r="N1" s="446"/>
      <c r="O1" s="446"/>
      <c r="P1" s="446"/>
      <c r="Q1" s="446"/>
      <c r="R1" s="446"/>
      <c r="S1" s="446" t="s">
        <v>1299</v>
      </c>
      <c r="T1" s="446"/>
      <c r="U1" s="446"/>
      <c r="V1" s="446"/>
      <c r="W1" s="446"/>
      <c r="X1" s="446"/>
      <c r="Y1" s="446"/>
      <c r="Z1" s="446"/>
      <c r="AA1" s="446"/>
      <c r="AB1" s="446"/>
      <c r="AC1" s="446"/>
      <c r="AD1" s="446"/>
      <c r="AE1" s="446"/>
      <c r="AF1" s="446"/>
      <c r="AG1" s="446"/>
      <c r="AH1" s="446"/>
      <c r="AI1" s="446"/>
      <c r="AJ1" s="446"/>
      <c r="AK1" s="446" t="s">
        <v>1299</v>
      </c>
      <c r="AL1" s="446"/>
      <c r="AM1" s="446"/>
      <c r="AN1" s="446"/>
      <c r="AO1" s="446"/>
      <c r="AP1" s="446"/>
      <c r="AQ1" s="446"/>
      <c r="AR1" s="446"/>
      <c r="AS1" s="446"/>
      <c r="AT1" s="446"/>
      <c r="AU1" s="446"/>
      <c r="AV1" s="446"/>
      <c r="AW1" s="446"/>
      <c r="AX1" s="446"/>
      <c r="AY1" s="446"/>
      <c r="AZ1" s="446"/>
      <c r="BA1" s="446"/>
      <c r="BB1" s="446"/>
      <c r="BC1" s="446"/>
    </row>
    <row r="3" spans="1:65" ht="11.25">
      <c r="A3" s="379" t="s">
        <v>1205</v>
      </c>
      <c r="R3" s="379" t="s">
        <v>61</v>
      </c>
      <c r="AF3" s="438" t="s">
        <v>61</v>
      </c>
      <c r="AG3" s="438"/>
      <c r="AS3" s="438" t="s">
        <v>61</v>
      </c>
      <c r="AT3" s="438"/>
      <c r="BL3" s="438" t="s">
        <v>61</v>
      </c>
      <c r="BM3" s="438"/>
    </row>
    <row r="4" spans="1:65" ht="34.5" customHeight="1">
      <c r="A4" s="439" t="s">
        <v>1206</v>
      </c>
      <c r="B4" s="439" t="s">
        <v>1207</v>
      </c>
      <c r="C4" s="441" t="s">
        <v>1208</v>
      </c>
      <c r="D4" s="442"/>
      <c r="E4" s="442"/>
      <c r="F4" s="442"/>
      <c r="G4" s="443"/>
      <c r="H4" s="441" t="s">
        <v>1209</v>
      </c>
      <c r="I4" s="442"/>
      <c r="J4" s="442"/>
      <c r="K4" s="442"/>
      <c r="L4" s="442"/>
      <c r="M4" s="442"/>
      <c r="N4" s="442"/>
      <c r="O4" s="442"/>
      <c r="P4" s="442"/>
      <c r="Q4" s="442"/>
      <c r="R4" s="444"/>
      <c r="S4" s="445" t="s">
        <v>1210</v>
      </c>
      <c r="T4" s="442"/>
      <c r="U4" s="442"/>
      <c r="V4" s="442"/>
      <c r="W4" s="442"/>
      <c r="X4" s="442"/>
      <c r="Y4" s="442"/>
      <c r="Z4" s="443"/>
      <c r="AA4" s="441" t="s">
        <v>1211</v>
      </c>
      <c r="AB4" s="442"/>
      <c r="AC4" s="442"/>
      <c r="AD4" s="442"/>
      <c r="AE4" s="442"/>
      <c r="AF4" s="442"/>
      <c r="AG4" s="444"/>
      <c r="AH4" s="445" t="s">
        <v>1212</v>
      </c>
      <c r="AI4" s="442"/>
      <c r="AJ4" s="443"/>
      <c r="AK4" s="441" t="s">
        <v>1296</v>
      </c>
      <c r="AL4" s="442"/>
      <c r="AM4" s="443"/>
      <c r="AN4" s="441" t="s">
        <v>1213</v>
      </c>
      <c r="AO4" s="442"/>
      <c r="AP4" s="442"/>
      <c r="AQ4" s="443"/>
      <c r="AR4" s="441" t="s">
        <v>1214</v>
      </c>
      <c r="AS4" s="442"/>
      <c r="AT4" s="444"/>
      <c r="AU4" s="445" t="s">
        <v>1215</v>
      </c>
      <c r="AV4" s="442"/>
      <c r="AW4" s="442"/>
      <c r="AX4" s="442"/>
      <c r="AY4" s="442"/>
      <c r="AZ4" s="443"/>
      <c r="BA4" s="441" t="s">
        <v>1216</v>
      </c>
      <c r="BB4" s="442"/>
      <c r="BC4" s="443"/>
      <c r="BD4" s="441" t="s">
        <v>1217</v>
      </c>
      <c r="BE4" s="442"/>
      <c r="BF4" s="442"/>
      <c r="BG4" s="442"/>
      <c r="BH4" s="442"/>
      <c r="BI4" s="442" t="s">
        <v>1218</v>
      </c>
      <c r="BJ4" s="442"/>
      <c r="BK4" s="442"/>
      <c r="BL4" s="442"/>
      <c r="BM4" s="443"/>
    </row>
    <row r="5" spans="1:65" ht="82.5" customHeight="1">
      <c r="A5" s="440"/>
      <c r="B5" s="440"/>
      <c r="C5" s="382" t="s">
        <v>1219</v>
      </c>
      <c r="D5" s="381" t="s">
        <v>1220</v>
      </c>
      <c r="E5" s="381" t="s">
        <v>1221</v>
      </c>
      <c r="F5" s="381" t="s">
        <v>1222</v>
      </c>
      <c r="G5" s="381" t="s">
        <v>1223</v>
      </c>
      <c r="H5" s="381" t="s">
        <v>1219</v>
      </c>
      <c r="I5" s="381" t="s">
        <v>1224</v>
      </c>
      <c r="J5" s="381" t="s">
        <v>1294</v>
      </c>
      <c r="K5" s="381" t="s">
        <v>1225</v>
      </c>
      <c r="L5" s="381" t="s">
        <v>1226</v>
      </c>
      <c r="M5" s="381" t="s">
        <v>1227</v>
      </c>
      <c r="N5" s="381" t="s">
        <v>1228</v>
      </c>
      <c r="O5" s="381" t="s">
        <v>1229</v>
      </c>
      <c r="P5" s="381" t="s">
        <v>1230</v>
      </c>
      <c r="Q5" s="381" t="s">
        <v>1231</v>
      </c>
      <c r="R5" s="383" t="s">
        <v>1232</v>
      </c>
      <c r="S5" s="382" t="s">
        <v>1219</v>
      </c>
      <c r="T5" s="381" t="s">
        <v>1233</v>
      </c>
      <c r="U5" s="381" t="s">
        <v>1234</v>
      </c>
      <c r="V5" s="381" t="s">
        <v>1235</v>
      </c>
      <c r="W5" s="381" t="s">
        <v>1236</v>
      </c>
      <c r="X5" s="381" t="s">
        <v>1237</v>
      </c>
      <c r="Y5" s="381" t="s">
        <v>1238</v>
      </c>
      <c r="Z5" s="381" t="s">
        <v>1239</v>
      </c>
      <c r="AA5" s="381" t="s">
        <v>1219</v>
      </c>
      <c r="AB5" s="381" t="s">
        <v>1240</v>
      </c>
      <c r="AC5" s="381" t="s">
        <v>1241</v>
      </c>
      <c r="AD5" s="381" t="s">
        <v>1242</v>
      </c>
      <c r="AE5" s="381" t="s">
        <v>1243</v>
      </c>
      <c r="AF5" s="381" t="s">
        <v>1244</v>
      </c>
      <c r="AG5" s="384" t="s">
        <v>1245</v>
      </c>
      <c r="AH5" s="382" t="s">
        <v>1219</v>
      </c>
      <c r="AI5" s="381" t="s">
        <v>1246</v>
      </c>
      <c r="AJ5" s="381" t="s">
        <v>1247</v>
      </c>
      <c r="AK5" s="381" t="s">
        <v>1219</v>
      </c>
      <c r="AL5" s="381" t="s">
        <v>1248</v>
      </c>
      <c r="AM5" s="381" t="s">
        <v>1249</v>
      </c>
      <c r="AN5" s="385" t="s">
        <v>1219</v>
      </c>
      <c r="AO5" s="381" t="s">
        <v>1250</v>
      </c>
      <c r="AP5" s="381" t="s">
        <v>1251</v>
      </c>
      <c r="AQ5" s="381" t="s">
        <v>1252</v>
      </c>
      <c r="AR5" s="381" t="s">
        <v>1219</v>
      </c>
      <c r="AS5" s="381" t="s">
        <v>1253</v>
      </c>
      <c r="AT5" s="384" t="s">
        <v>1254</v>
      </c>
      <c r="AU5" s="382" t="s">
        <v>1219</v>
      </c>
      <c r="AV5" s="381" t="s">
        <v>1255</v>
      </c>
      <c r="AW5" s="381" t="s">
        <v>1256</v>
      </c>
      <c r="AX5" s="381" t="s">
        <v>1257</v>
      </c>
      <c r="AY5" s="381" t="s">
        <v>1258</v>
      </c>
      <c r="AZ5" s="381" t="s">
        <v>1259</v>
      </c>
      <c r="BA5" s="381" t="s">
        <v>1219</v>
      </c>
      <c r="BB5" s="381" t="s">
        <v>1260</v>
      </c>
      <c r="BC5" s="381" t="s">
        <v>1261</v>
      </c>
      <c r="BD5" s="381" t="s">
        <v>1219</v>
      </c>
      <c r="BE5" s="381" t="s">
        <v>1262</v>
      </c>
      <c r="BF5" s="381" t="s">
        <v>1263</v>
      </c>
      <c r="BG5" s="381" t="s">
        <v>1264</v>
      </c>
      <c r="BH5" s="381" t="s">
        <v>1265</v>
      </c>
      <c r="BI5" s="381" t="s">
        <v>1219</v>
      </c>
      <c r="BJ5" s="381" t="s">
        <v>1266</v>
      </c>
      <c r="BK5" s="381" t="s">
        <v>1267</v>
      </c>
      <c r="BL5" s="381" t="s">
        <v>1268</v>
      </c>
      <c r="BM5" s="381" t="s">
        <v>1269</v>
      </c>
    </row>
    <row r="6" spans="1:65" ht="23.25" customHeight="1">
      <c r="A6" s="385" t="s">
        <v>1270</v>
      </c>
      <c r="B6" s="380">
        <v>1</v>
      </c>
      <c r="C6" s="380">
        <v>2</v>
      </c>
      <c r="D6" s="380">
        <v>3</v>
      </c>
      <c r="E6" s="380">
        <v>4</v>
      </c>
      <c r="F6" s="380">
        <v>5</v>
      </c>
      <c r="G6" s="380">
        <v>6</v>
      </c>
      <c r="H6" s="380">
        <v>7</v>
      </c>
      <c r="I6" s="380">
        <v>8</v>
      </c>
      <c r="J6" s="380">
        <v>9</v>
      </c>
      <c r="K6" s="380">
        <v>10</v>
      </c>
      <c r="L6" s="380">
        <v>11</v>
      </c>
      <c r="M6" s="380">
        <v>12</v>
      </c>
      <c r="N6" s="380">
        <v>13</v>
      </c>
      <c r="O6" s="380">
        <v>14</v>
      </c>
      <c r="P6" s="380">
        <v>15</v>
      </c>
      <c r="Q6" s="380">
        <v>16</v>
      </c>
      <c r="R6" s="386">
        <v>17</v>
      </c>
      <c r="S6" s="387">
        <v>18</v>
      </c>
      <c r="T6" s="380">
        <v>19</v>
      </c>
      <c r="U6" s="380">
        <v>20</v>
      </c>
      <c r="V6" s="380">
        <v>21</v>
      </c>
      <c r="W6" s="380">
        <v>22</v>
      </c>
      <c r="X6" s="380">
        <v>23</v>
      </c>
      <c r="Y6" s="380">
        <v>24</v>
      </c>
      <c r="Z6" s="380">
        <v>25</v>
      </c>
      <c r="AA6" s="380">
        <v>26</v>
      </c>
      <c r="AB6" s="380">
        <v>27</v>
      </c>
      <c r="AC6" s="380">
        <v>28</v>
      </c>
      <c r="AD6" s="380">
        <v>29</v>
      </c>
      <c r="AE6" s="380">
        <v>30</v>
      </c>
      <c r="AF6" s="380">
        <v>31</v>
      </c>
      <c r="AG6" s="386">
        <v>32</v>
      </c>
      <c r="AH6" s="387">
        <v>33</v>
      </c>
      <c r="AI6" s="380">
        <v>34</v>
      </c>
      <c r="AJ6" s="380">
        <v>35</v>
      </c>
      <c r="AK6" s="380">
        <v>36</v>
      </c>
      <c r="AL6" s="380">
        <v>37</v>
      </c>
      <c r="AM6" s="388">
        <v>38</v>
      </c>
      <c r="AN6" s="380">
        <v>39</v>
      </c>
      <c r="AO6" s="387">
        <v>40</v>
      </c>
      <c r="AP6" s="380">
        <v>41</v>
      </c>
      <c r="AQ6" s="380">
        <v>42</v>
      </c>
      <c r="AR6" s="380">
        <v>43</v>
      </c>
      <c r="AS6" s="380">
        <v>44</v>
      </c>
      <c r="AT6" s="386">
        <v>45</v>
      </c>
      <c r="AU6" s="387">
        <v>46</v>
      </c>
      <c r="AV6" s="380">
        <v>47</v>
      </c>
      <c r="AW6" s="380">
        <v>48</v>
      </c>
      <c r="AX6" s="380">
        <v>49</v>
      </c>
      <c r="AY6" s="380">
        <v>50</v>
      </c>
      <c r="AZ6" s="380">
        <v>51</v>
      </c>
      <c r="BA6" s="380">
        <v>52</v>
      </c>
      <c r="BB6" s="380">
        <v>53</v>
      </c>
      <c r="BC6" s="380">
        <v>54</v>
      </c>
      <c r="BD6" s="380">
        <v>55</v>
      </c>
      <c r="BE6" s="380">
        <v>56</v>
      </c>
      <c r="BF6" s="380">
        <v>57</v>
      </c>
      <c r="BG6" s="380">
        <v>58</v>
      </c>
      <c r="BH6" s="380">
        <v>59</v>
      </c>
      <c r="BI6" s="380">
        <v>60</v>
      </c>
      <c r="BJ6" s="380">
        <v>61</v>
      </c>
      <c r="BK6" s="380">
        <v>62</v>
      </c>
      <c r="BL6" s="380">
        <v>63</v>
      </c>
      <c r="BM6" s="380">
        <v>64</v>
      </c>
    </row>
    <row r="7" spans="1:65" s="393" customFormat="1" ht="12.75" customHeight="1">
      <c r="A7" s="389" t="s">
        <v>1082</v>
      </c>
      <c r="B7" s="400">
        <v>68339</v>
      </c>
      <c r="C7" s="390">
        <f aca="true" t="shared" si="0" ref="C7:C30">SUM(D7:G7)</f>
        <v>8954</v>
      </c>
      <c r="D7" s="390">
        <f>SUM(D8:D30)</f>
        <v>5713</v>
      </c>
      <c r="E7" s="390">
        <f>SUM(E8:E30)</f>
        <v>2085</v>
      </c>
      <c r="F7" s="390">
        <f>SUM(F8:F30)</f>
        <v>621</v>
      </c>
      <c r="G7" s="390">
        <f>SUM(G8:G30)</f>
        <v>535</v>
      </c>
      <c r="H7" s="390">
        <f aca="true" t="shared" si="1" ref="H7:H30">SUM(I7:R7)</f>
        <v>4418.36608</v>
      </c>
      <c r="I7" s="390">
        <f aca="true" t="shared" si="2" ref="I7:R7">SUM(I8:I30)</f>
        <v>1805</v>
      </c>
      <c r="J7" s="390">
        <f t="shared" si="2"/>
        <v>32.849999999999994</v>
      </c>
      <c r="K7" s="390">
        <f t="shared" si="2"/>
        <v>34.29608</v>
      </c>
      <c r="L7" s="390">
        <f t="shared" si="2"/>
        <v>5</v>
      </c>
      <c r="M7" s="390">
        <f t="shared" si="2"/>
        <v>88</v>
      </c>
      <c r="N7" s="390">
        <f t="shared" si="2"/>
        <v>87.41999999999999</v>
      </c>
      <c r="O7" s="390">
        <f t="shared" si="2"/>
        <v>0</v>
      </c>
      <c r="P7" s="390">
        <f t="shared" si="2"/>
        <v>115</v>
      </c>
      <c r="Q7" s="390">
        <f t="shared" si="2"/>
        <v>38.8</v>
      </c>
      <c r="R7" s="391">
        <f t="shared" si="2"/>
        <v>2212</v>
      </c>
      <c r="S7" s="392">
        <f aca="true" t="shared" si="3" ref="S7:S30">SUM(T7:Z7)</f>
        <v>15362</v>
      </c>
      <c r="T7" s="390">
        <f aca="true" t="shared" si="4" ref="T7:Z7">SUM(T8:T30)</f>
        <v>0</v>
      </c>
      <c r="U7" s="390">
        <f t="shared" si="4"/>
        <v>10148</v>
      </c>
      <c r="V7" s="390">
        <f t="shared" si="4"/>
        <v>0</v>
      </c>
      <c r="W7" s="390">
        <f t="shared" si="4"/>
        <v>0</v>
      </c>
      <c r="X7" s="390">
        <f t="shared" si="4"/>
        <v>85</v>
      </c>
      <c r="Y7" s="390">
        <f t="shared" si="4"/>
        <v>115</v>
      </c>
      <c r="Z7" s="390">
        <f t="shared" si="4"/>
        <v>5014</v>
      </c>
      <c r="AA7" s="390">
        <f aca="true" t="shared" si="5" ref="AA7:AA30">SUM(AB7:AG7)</f>
        <v>6</v>
      </c>
      <c r="AB7" s="390">
        <f aca="true" t="shared" si="6" ref="AB7:AG7">SUM(AB8:AB30)</f>
        <v>0</v>
      </c>
      <c r="AC7" s="390">
        <f t="shared" si="6"/>
        <v>0</v>
      </c>
      <c r="AD7" s="390">
        <f t="shared" si="6"/>
        <v>0</v>
      </c>
      <c r="AE7" s="390">
        <f t="shared" si="6"/>
        <v>6</v>
      </c>
      <c r="AF7" s="390">
        <f t="shared" si="6"/>
        <v>0</v>
      </c>
      <c r="AG7" s="391">
        <f t="shared" si="6"/>
        <v>0</v>
      </c>
      <c r="AH7" s="392">
        <f aca="true" t="shared" si="7" ref="AH7:AH30">SUM(AI7:AJ7)</f>
        <v>15685.799872</v>
      </c>
      <c r="AI7" s="390">
        <f>SUM(AI8:AI30)</f>
        <v>11788</v>
      </c>
      <c r="AJ7" s="390">
        <f>SUM(AJ8:AJ30)</f>
        <v>3897.799872</v>
      </c>
      <c r="AK7" s="390">
        <f aca="true" t="shared" si="8" ref="AK7:AK21">SUM(AL7:AM7)</f>
        <v>4694</v>
      </c>
      <c r="AL7" s="390">
        <f>SUM(AL8:AL30)</f>
        <v>4694</v>
      </c>
      <c r="AM7" s="390">
        <f>SUM(AM8:AM30)</f>
        <v>0</v>
      </c>
      <c r="AN7" s="390">
        <f aca="true" t="shared" si="9" ref="AN7:AN30">SUM(AO7:AQ7)</f>
        <v>652</v>
      </c>
      <c r="AO7" s="390">
        <f>SUM(AO8:AO30)</f>
        <v>12</v>
      </c>
      <c r="AP7" s="390">
        <f>SUM(AP8:AP30)</f>
        <v>0</v>
      </c>
      <c r="AQ7" s="390">
        <f>SUM(AQ8:AQ30)</f>
        <v>640</v>
      </c>
      <c r="AR7" s="390">
        <f aca="true" t="shared" si="10" ref="AR7:AR30">SUM(AS7:AT7)</f>
        <v>0</v>
      </c>
      <c r="AS7" s="390">
        <f>SUM(AS8:AS30)</f>
        <v>0</v>
      </c>
      <c r="AT7" s="391">
        <f>SUM(AT8:AT30)</f>
        <v>0</v>
      </c>
      <c r="AU7" s="392">
        <f aca="true" t="shared" si="11" ref="AU7:AU30">SUM(AV7:AZ7)</f>
        <v>14833.018312</v>
      </c>
      <c r="AV7" s="390">
        <f>SUM(AV8:AV30)</f>
        <v>4611.104</v>
      </c>
      <c r="AW7" s="390">
        <f>SUM(AW8:AW30)</f>
        <v>22</v>
      </c>
      <c r="AX7" s="390">
        <f>SUM(AX8:AX30)</f>
        <v>8757</v>
      </c>
      <c r="AY7" s="390">
        <f>SUM(AY8:AY30)</f>
        <v>16.760112</v>
      </c>
      <c r="AZ7" s="390">
        <f>SUM(AZ8:AZ30)</f>
        <v>1426.1542000000002</v>
      </c>
      <c r="BA7" s="390">
        <f aca="true" t="shared" si="12" ref="BA7:BA30">SUM(BB7:BC7)</f>
        <v>2325</v>
      </c>
      <c r="BB7" s="390">
        <f>SUM(BB8:BB30)</f>
        <v>2325</v>
      </c>
      <c r="BC7" s="390">
        <f>SUM(BC8:BC30)</f>
        <v>0</v>
      </c>
      <c r="BD7" s="390">
        <f aca="true" t="shared" si="13" ref="BD7:BD30">SUM(BE7:BH7)</f>
        <v>610</v>
      </c>
      <c r="BE7" s="390">
        <f>SUM(BE8:BE30)</f>
        <v>610</v>
      </c>
      <c r="BF7" s="390">
        <f>SUM(BF8:BF30)</f>
        <v>0</v>
      </c>
      <c r="BG7" s="390">
        <f>SUM(BG8:BG30)</f>
        <v>0</v>
      </c>
      <c r="BH7" s="390">
        <f>SUM(BH8:BH30)</f>
        <v>0</v>
      </c>
      <c r="BI7" s="390">
        <f aca="true" t="shared" si="14" ref="BI7:BI30">SUM(BJ7:BM7)</f>
        <v>800</v>
      </c>
      <c r="BJ7" s="390">
        <f>SUM(BJ8:BJ30)</f>
        <v>0</v>
      </c>
      <c r="BK7" s="390">
        <f>SUM(BK8:BK30)</f>
        <v>0</v>
      </c>
      <c r="BL7" s="390">
        <f>SUM(BL8:BL30)</f>
        <v>0</v>
      </c>
      <c r="BM7" s="390">
        <f>SUM(BM8:BM30)</f>
        <v>800</v>
      </c>
    </row>
    <row r="8" spans="1:65" s="404" customFormat="1" ht="12.75" customHeight="1">
      <c r="A8" s="405" t="s">
        <v>1297</v>
      </c>
      <c r="B8" s="400">
        <f aca="true" t="shared" si="15" ref="B8:B30">SUM(C8,H8,S8,AA8,AH8,AK8,AN8,AR8,AU8,BA8,BD8,BI8)</f>
        <v>8309.3</v>
      </c>
      <c r="C8" s="401">
        <f t="shared" si="0"/>
        <v>4458</v>
      </c>
      <c r="D8" s="402">
        <v>2925</v>
      </c>
      <c r="E8" s="400">
        <v>1135</v>
      </c>
      <c r="F8" s="400">
        <v>309</v>
      </c>
      <c r="G8" s="400">
        <v>89</v>
      </c>
      <c r="H8" s="401">
        <f t="shared" si="1"/>
        <v>1644</v>
      </c>
      <c r="I8" s="402">
        <v>902</v>
      </c>
      <c r="J8" s="400">
        <v>23</v>
      </c>
      <c r="K8" s="400">
        <v>21</v>
      </c>
      <c r="L8" s="400">
        <v>1</v>
      </c>
      <c r="M8" s="400">
        <v>75</v>
      </c>
      <c r="N8" s="400">
        <v>62</v>
      </c>
      <c r="O8" s="400">
        <v>0</v>
      </c>
      <c r="P8" s="400">
        <v>68</v>
      </c>
      <c r="Q8" s="400">
        <v>11</v>
      </c>
      <c r="R8" s="403">
        <v>481</v>
      </c>
      <c r="S8" s="402">
        <f t="shared" si="3"/>
        <v>251</v>
      </c>
      <c r="T8" s="400">
        <v>0</v>
      </c>
      <c r="U8" s="400">
        <v>0</v>
      </c>
      <c r="V8" s="400"/>
      <c r="W8" s="400"/>
      <c r="X8" s="400">
        <v>85</v>
      </c>
      <c r="Y8" s="400">
        <v>80</v>
      </c>
      <c r="Z8" s="400">
        <v>86</v>
      </c>
      <c r="AA8" s="400">
        <f t="shared" si="5"/>
        <v>6</v>
      </c>
      <c r="AB8" s="400"/>
      <c r="AC8" s="400"/>
      <c r="AD8" s="400"/>
      <c r="AE8" s="400">
        <v>6</v>
      </c>
      <c r="AF8" s="400"/>
      <c r="AG8" s="403"/>
      <c r="AH8" s="402">
        <f t="shared" si="7"/>
        <v>1905</v>
      </c>
      <c r="AI8" s="400">
        <v>1010</v>
      </c>
      <c r="AJ8" s="400">
        <v>895</v>
      </c>
      <c r="AK8" s="401">
        <f t="shared" si="8"/>
        <v>0</v>
      </c>
      <c r="AL8" s="402"/>
      <c r="AM8" s="400">
        <v>0</v>
      </c>
      <c r="AN8" s="400">
        <f t="shared" si="9"/>
        <v>0</v>
      </c>
      <c r="AO8" s="400">
        <v>0</v>
      </c>
      <c r="AP8" s="400">
        <v>0</v>
      </c>
      <c r="AQ8" s="400">
        <v>0</v>
      </c>
      <c r="AR8" s="401">
        <f t="shared" si="10"/>
        <v>0</v>
      </c>
      <c r="AS8" s="402">
        <v>0</v>
      </c>
      <c r="AT8" s="403">
        <v>0</v>
      </c>
      <c r="AU8" s="402">
        <f t="shared" si="11"/>
        <v>45.3</v>
      </c>
      <c r="AV8" s="400">
        <v>40</v>
      </c>
      <c r="AW8" s="400">
        <v>0</v>
      </c>
      <c r="AX8" s="400">
        <v>0</v>
      </c>
      <c r="AY8" s="400">
        <v>0.3</v>
      </c>
      <c r="AZ8" s="400">
        <v>5</v>
      </c>
      <c r="BA8" s="400">
        <f t="shared" si="12"/>
        <v>0</v>
      </c>
      <c r="BB8" s="400">
        <v>0</v>
      </c>
      <c r="BC8" s="400">
        <v>0</v>
      </c>
      <c r="BD8" s="400">
        <f t="shared" si="13"/>
        <v>0</v>
      </c>
      <c r="BE8" s="400">
        <v>0</v>
      </c>
      <c r="BF8" s="400">
        <v>0</v>
      </c>
      <c r="BG8" s="400">
        <v>0</v>
      </c>
      <c r="BH8" s="400">
        <v>0</v>
      </c>
      <c r="BI8" s="400">
        <f t="shared" si="14"/>
        <v>0</v>
      </c>
      <c r="BJ8" s="400">
        <v>0</v>
      </c>
      <c r="BK8" s="400">
        <v>0</v>
      </c>
      <c r="BL8" s="400">
        <v>0</v>
      </c>
      <c r="BM8" s="401">
        <v>0</v>
      </c>
    </row>
    <row r="9" spans="1:65" s="404" customFormat="1" ht="12.75" customHeight="1">
      <c r="A9" s="405" t="s">
        <v>1298</v>
      </c>
      <c r="B9" s="400">
        <f t="shared" si="15"/>
        <v>52</v>
      </c>
      <c r="C9" s="401">
        <f t="shared" si="0"/>
        <v>0</v>
      </c>
      <c r="D9" s="402"/>
      <c r="E9" s="400"/>
      <c r="F9" s="400"/>
      <c r="G9" s="400"/>
      <c r="H9" s="401">
        <f t="shared" si="1"/>
        <v>52</v>
      </c>
      <c r="I9" s="402"/>
      <c r="J9" s="400"/>
      <c r="K9" s="400"/>
      <c r="L9" s="400"/>
      <c r="M9" s="400"/>
      <c r="N9" s="400"/>
      <c r="O9" s="400"/>
      <c r="P9" s="400"/>
      <c r="Q9" s="400"/>
      <c r="R9" s="403">
        <v>52</v>
      </c>
      <c r="S9" s="402"/>
      <c r="T9" s="400"/>
      <c r="U9" s="400"/>
      <c r="V9" s="400"/>
      <c r="W9" s="400"/>
      <c r="X9" s="400"/>
      <c r="Y9" s="400"/>
      <c r="Z9" s="400"/>
      <c r="AA9" s="400"/>
      <c r="AB9" s="400"/>
      <c r="AC9" s="400"/>
      <c r="AD9" s="400"/>
      <c r="AE9" s="400"/>
      <c r="AF9" s="400"/>
      <c r="AG9" s="403"/>
      <c r="AH9" s="402"/>
      <c r="AI9" s="400"/>
      <c r="AJ9" s="400"/>
      <c r="AK9" s="401"/>
      <c r="AL9" s="402"/>
      <c r="AM9" s="400"/>
      <c r="AN9" s="400"/>
      <c r="AO9" s="400"/>
      <c r="AP9" s="400"/>
      <c r="AQ9" s="400"/>
      <c r="AR9" s="401"/>
      <c r="AS9" s="402"/>
      <c r="AT9" s="403"/>
      <c r="AU9" s="402"/>
      <c r="AV9" s="400"/>
      <c r="AW9" s="400"/>
      <c r="AX9" s="400"/>
      <c r="AY9" s="400"/>
      <c r="AZ9" s="400"/>
      <c r="BA9" s="400"/>
      <c r="BB9" s="400"/>
      <c r="BC9" s="400"/>
      <c r="BD9" s="400"/>
      <c r="BE9" s="400"/>
      <c r="BF9" s="400"/>
      <c r="BG9" s="400"/>
      <c r="BH9" s="400"/>
      <c r="BI9" s="400"/>
      <c r="BJ9" s="400"/>
      <c r="BK9" s="400"/>
      <c r="BL9" s="400"/>
      <c r="BM9" s="401"/>
    </row>
    <row r="10" spans="1:65" s="404" customFormat="1" ht="12.75" customHeight="1">
      <c r="A10" s="399" t="s">
        <v>1271</v>
      </c>
      <c r="B10" s="400">
        <f t="shared" si="15"/>
        <v>2760</v>
      </c>
      <c r="C10" s="401">
        <f t="shared" si="0"/>
        <v>1606</v>
      </c>
      <c r="D10" s="402">
        <v>941</v>
      </c>
      <c r="E10" s="400">
        <v>297</v>
      </c>
      <c r="F10" s="400">
        <v>97</v>
      </c>
      <c r="G10" s="400">
        <v>271</v>
      </c>
      <c r="H10" s="401">
        <f t="shared" si="1"/>
        <v>851</v>
      </c>
      <c r="I10" s="402">
        <v>546</v>
      </c>
      <c r="J10" s="400">
        <v>2</v>
      </c>
      <c r="K10" s="400">
        <v>4</v>
      </c>
      <c r="L10" s="400">
        <v>3</v>
      </c>
      <c r="M10" s="400">
        <v>2</v>
      </c>
      <c r="N10" s="400">
        <v>9</v>
      </c>
      <c r="O10" s="400">
        <v>0</v>
      </c>
      <c r="P10" s="400">
        <v>18</v>
      </c>
      <c r="Q10" s="400">
        <v>21</v>
      </c>
      <c r="R10" s="403">
        <v>246</v>
      </c>
      <c r="S10" s="402">
        <f t="shared" si="3"/>
        <v>240</v>
      </c>
      <c r="T10" s="400"/>
      <c r="U10" s="400"/>
      <c r="V10" s="400"/>
      <c r="W10" s="400"/>
      <c r="X10" s="400">
        <v>0</v>
      </c>
      <c r="Y10" s="400">
        <v>0</v>
      </c>
      <c r="Z10" s="400">
        <v>240</v>
      </c>
      <c r="AA10" s="400">
        <f t="shared" si="5"/>
        <v>0</v>
      </c>
      <c r="AB10" s="400"/>
      <c r="AC10" s="400"/>
      <c r="AD10" s="400"/>
      <c r="AE10" s="400"/>
      <c r="AF10" s="400"/>
      <c r="AG10" s="403"/>
      <c r="AH10" s="402">
        <f t="shared" si="7"/>
        <v>61</v>
      </c>
      <c r="AI10" s="400">
        <v>58</v>
      </c>
      <c r="AJ10" s="400">
        <v>3</v>
      </c>
      <c r="AK10" s="401">
        <f t="shared" si="8"/>
        <v>0</v>
      </c>
      <c r="AL10" s="402">
        <v>0</v>
      </c>
      <c r="AM10" s="400">
        <v>0</v>
      </c>
      <c r="AN10" s="400">
        <f t="shared" si="9"/>
        <v>0</v>
      </c>
      <c r="AO10" s="400">
        <v>0</v>
      </c>
      <c r="AP10" s="400">
        <v>0</v>
      </c>
      <c r="AQ10" s="400">
        <v>0</v>
      </c>
      <c r="AR10" s="401">
        <f t="shared" si="10"/>
        <v>0</v>
      </c>
      <c r="AS10" s="402">
        <v>0</v>
      </c>
      <c r="AT10" s="403">
        <v>0</v>
      </c>
      <c r="AU10" s="402">
        <f t="shared" si="11"/>
        <v>2</v>
      </c>
      <c r="AV10" s="400">
        <v>0</v>
      </c>
      <c r="AW10" s="400">
        <v>0</v>
      </c>
      <c r="AX10" s="400">
        <v>0</v>
      </c>
      <c r="AY10" s="400">
        <v>0</v>
      </c>
      <c r="AZ10" s="400">
        <v>2</v>
      </c>
      <c r="BA10" s="400">
        <f t="shared" si="12"/>
        <v>0</v>
      </c>
      <c r="BB10" s="400">
        <v>0</v>
      </c>
      <c r="BC10" s="400">
        <v>0</v>
      </c>
      <c r="BD10" s="400">
        <f t="shared" si="13"/>
        <v>0</v>
      </c>
      <c r="BE10" s="400">
        <v>0</v>
      </c>
      <c r="BF10" s="400">
        <v>0</v>
      </c>
      <c r="BG10" s="400">
        <v>0</v>
      </c>
      <c r="BH10" s="400">
        <v>0</v>
      </c>
      <c r="BI10" s="400">
        <f t="shared" si="14"/>
        <v>0</v>
      </c>
      <c r="BJ10" s="400">
        <v>0</v>
      </c>
      <c r="BK10" s="400">
        <v>0</v>
      </c>
      <c r="BL10" s="400">
        <v>0</v>
      </c>
      <c r="BM10" s="401">
        <v>0</v>
      </c>
    </row>
    <row r="11" spans="1:65" s="404" customFormat="1" ht="12.75" customHeight="1">
      <c r="A11" s="399" t="s">
        <v>1272</v>
      </c>
      <c r="B11" s="400">
        <f t="shared" si="15"/>
        <v>8200</v>
      </c>
      <c r="C11" s="401">
        <f t="shared" si="0"/>
        <v>173</v>
      </c>
      <c r="D11" s="402">
        <v>118</v>
      </c>
      <c r="E11" s="400">
        <v>41</v>
      </c>
      <c r="F11" s="400">
        <v>14</v>
      </c>
      <c r="G11" s="400">
        <v>0</v>
      </c>
      <c r="H11" s="401">
        <f t="shared" si="1"/>
        <v>27</v>
      </c>
      <c r="I11" s="402">
        <v>21</v>
      </c>
      <c r="J11" s="400">
        <v>1</v>
      </c>
      <c r="K11" s="400">
        <v>1</v>
      </c>
      <c r="L11" s="400">
        <v>0</v>
      </c>
      <c r="M11" s="400">
        <v>0</v>
      </c>
      <c r="N11" s="400">
        <v>4</v>
      </c>
      <c r="O11" s="400">
        <v>0</v>
      </c>
      <c r="P11" s="400">
        <v>0</v>
      </c>
      <c r="Q11" s="400">
        <v>0</v>
      </c>
      <c r="R11" s="403">
        <v>0</v>
      </c>
      <c r="S11" s="402">
        <f t="shared" si="3"/>
        <v>0</v>
      </c>
      <c r="T11" s="400"/>
      <c r="U11" s="400"/>
      <c r="V11" s="400"/>
      <c r="W11" s="400"/>
      <c r="X11" s="400">
        <v>0</v>
      </c>
      <c r="Y11" s="400">
        <v>0</v>
      </c>
      <c r="Z11" s="400">
        <v>0</v>
      </c>
      <c r="AA11" s="400">
        <f t="shared" si="5"/>
        <v>0</v>
      </c>
      <c r="AB11" s="400"/>
      <c r="AC11" s="400"/>
      <c r="AD11" s="400"/>
      <c r="AE11" s="400"/>
      <c r="AF11" s="400"/>
      <c r="AG11" s="403"/>
      <c r="AH11" s="402">
        <f t="shared" si="7"/>
        <v>4888</v>
      </c>
      <c r="AI11" s="400">
        <v>4296</v>
      </c>
      <c r="AJ11" s="400">
        <v>592</v>
      </c>
      <c r="AK11" s="401">
        <f t="shared" si="8"/>
        <v>3090</v>
      </c>
      <c r="AL11" s="402">
        <v>3090</v>
      </c>
      <c r="AM11" s="400"/>
      <c r="AN11" s="400">
        <f t="shared" si="9"/>
        <v>0</v>
      </c>
      <c r="AO11" s="400">
        <v>0</v>
      </c>
      <c r="AP11" s="400">
        <v>0</v>
      </c>
      <c r="AQ11" s="400">
        <v>0</v>
      </c>
      <c r="AR11" s="401">
        <f t="shared" si="10"/>
        <v>0</v>
      </c>
      <c r="AS11" s="402">
        <v>0</v>
      </c>
      <c r="AT11" s="403">
        <v>0</v>
      </c>
      <c r="AU11" s="402">
        <f t="shared" si="11"/>
        <v>22</v>
      </c>
      <c r="AV11" s="400">
        <v>0</v>
      </c>
      <c r="AW11" s="400">
        <v>22</v>
      </c>
      <c r="AX11" s="400">
        <v>0</v>
      </c>
      <c r="AY11" s="400">
        <v>0</v>
      </c>
      <c r="AZ11" s="400">
        <v>0</v>
      </c>
      <c r="BA11" s="400">
        <f t="shared" si="12"/>
        <v>0</v>
      </c>
      <c r="BB11" s="400">
        <v>0</v>
      </c>
      <c r="BC11" s="400">
        <v>0</v>
      </c>
      <c r="BD11" s="400">
        <f t="shared" si="13"/>
        <v>0</v>
      </c>
      <c r="BE11" s="400">
        <v>0</v>
      </c>
      <c r="BF11" s="400">
        <v>0</v>
      </c>
      <c r="BG11" s="400">
        <v>0</v>
      </c>
      <c r="BH11" s="400">
        <v>0</v>
      </c>
      <c r="BI11" s="400">
        <f t="shared" si="14"/>
        <v>0</v>
      </c>
      <c r="BJ11" s="400">
        <v>0</v>
      </c>
      <c r="BK11" s="400">
        <v>0</v>
      </c>
      <c r="BL11" s="400">
        <v>0</v>
      </c>
      <c r="BM11" s="401">
        <v>0</v>
      </c>
    </row>
    <row r="12" spans="1:65" s="404" customFormat="1" ht="12.75" customHeight="1">
      <c r="A12" s="399" t="s">
        <v>1273</v>
      </c>
      <c r="B12" s="400">
        <f t="shared" si="15"/>
        <v>900.42</v>
      </c>
      <c r="C12" s="401">
        <f t="shared" si="0"/>
        <v>36</v>
      </c>
      <c r="D12" s="402">
        <v>24</v>
      </c>
      <c r="E12" s="400">
        <v>9</v>
      </c>
      <c r="F12" s="400">
        <v>3</v>
      </c>
      <c r="G12" s="400">
        <v>0</v>
      </c>
      <c r="H12" s="401">
        <f t="shared" si="1"/>
        <v>0</v>
      </c>
      <c r="I12" s="402">
        <v>0</v>
      </c>
      <c r="J12" s="400"/>
      <c r="K12" s="400"/>
      <c r="L12" s="400"/>
      <c r="M12" s="400"/>
      <c r="N12" s="400"/>
      <c r="O12" s="400">
        <v>0</v>
      </c>
      <c r="P12" s="400">
        <v>0</v>
      </c>
      <c r="Q12" s="400">
        <v>0</v>
      </c>
      <c r="R12" s="403"/>
      <c r="S12" s="402">
        <f t="shared" si="3"/>
        <v>0</v>
      </c>
      <c r="T12" s="400"/>
      <c r="U12" s="400"/>
      <c r="V12" s="400"/>
      <c r="W12" s="400"/>
      <c r="X12" s="400">
        <v>0</v>
      </c>
      <c r="Y12" s="400">
        <v>0</v>
      </c>
      <c r="Z12" s="400">
        <v>0</v>
      </c>
      <c r="AA12" s="400">
        <f t="shared" si="5"/>
        <v>0</v>
      </c>
      <c r="AB12" s="400"/>
      <c r="AC12" s="400"/>
      <c r="AD12" s="400"/>
      <c r="AE12" s="400"/>
      <c r="AF12" s="400"/>
      <c r="AG12" s="403"/>
      <c r="AH12" s="402">
        <f t="shared" si="7"/>
        <v>33</v>
      </c>
      <c r="AI12" s="400">
        <v>31</v>
      </c>
      <c r="AJ12" s="400">
        <v>2</v>
      </c>
      <c r="AK12" s="401">
        <f t="shared" si="8"/>
        <v>531</v>
      </c>
      <c r="AL12" s="402">
        <v>531</v>
      </c>
      <c r="AM12" s="400">
        <v>0</v>
      </c>
      <c r="AN12" s="400">
        <f t="shared" si="9"/>
        <v>300</v>
      </c>
      <c r="AO12" s="400">
        <v>0</v>
      </c>
      <c r="AP12" s="400">
        <v>0</v>
      </c>
      <c r="AQ12" s="400">
        <v>300</v>
      </c>
      <c r="AR12" s="401">
        <f t="shared" si="10"/>
        <v>0</v>
      </c>
      <c r="AS12" s="402">
        <v>0</v>
      </c>
      <c r="AT12" s="403">
        <v>0</v>
      </c>
      <c r="AU12" s="402">
        <f t="shared" si="11"/>
        <v>0.42</v>
      </c>
      <c r="AV12" s="400">
        <v>0.42</v>
      </c>
      <c r="AW12" s="400">
        <v>0</v>
      </c>
      <c r="AX12" s="400">
        <v>0</v>
      </c>
      <c r="AY12" s="400">
        <v>0</v>
      </c>
      <c r="AZ12" s="400">
        <v>0</v>
      </c>
      <c r="BA12" s="400">
        <f t="shared" si="12"/>
        <v>0</v>
      </c>
      <c r="BB12" s="400">
        <v>0</v>
      </c>
      <c r="BC12" s="400">
        <v>0</v>
      </c>
      <c r="BD12" s="400">
        <f t="shared" si="13"/>
        <v>0</v>
      </c>
      <c r="BE12" s="400">
        <v>0</v>
      </c>
      <c r="BF12" s="400">
        <v>0</v>
      </c>
      <c r="BG12" s="400">
        <v>0</v>
      </c>
      <c r="BH12" s="400">
        <v>0</v>
      </c>
      <c r="BI12" s="400">
        <f t="shared" si="14"/>
        <v>0</v>
      </c>
      <c r="BJ12" s="400">
        <v>0</v>
      </c>
      <c r="BK12" s="400">
        <v>0</v>
      </c>
      <c r="BL12" s="400">
        <v>0</v>
      </c>
      <c r="BM12" s="401">
        <v>0</v>
      </c>
    </row>
    <row r="13" spans="1:65" s="404" customFormat="1" ht="12.75" customHeight="1">
      <c r="A13" s="399" t="s">
        <v>1274</v>
      </c>
      <c r="B13" s="400">
        <f t="shared" si="15"/>
        <v>2750.337</v>
      </c>
      <c r="C13" s="401">
        <f t="shared" si="0"/>
        <v>120</v>
      </c>
      <c r="D13" s="402">
        <v>82</v>
      </c>
      <c r="E13" s="400">
        <v>28</v>
      </c>
      <c r="F13" s="400">
        <v>10</v>
      </c>
      <c r="G13" s="400">
        <v>0</v>
      </c>
      <c r="H13" s="401">
        <f t="shared" si="1"/>
        <v>685.5</v>
      </c>
      <c r="I13" s="402">
        <v>16</v>
      </c>
      <c r="J13" s="400">
        <v>0</v>
      </c>
      <c r="K13" s="400">
        <v>0.5</v>
      </c>
      <c r="L13" s="400">
        <v>0</v>
      </c>
      <c r="M13" s="400">
        <v>1</v>
      </c>
      <c r="N13" s="400">
        <v>1</v>
      </c>
      <c r="O13" s="400">
        <v>0</v>
      </c>
      <c r="P13" s="400">
        <v>2</v>
      </c>
      <c r="Q13" s="400">
        <v>1</v>
      </c>
      <c r="R13" s="403">
        <v>664</v>
      </c>
      <c r="S13" s="402">
        <f t="shared" si="3"/>
        <v>500</v>
      </c>
      <c r="T13" s="400"/>
      <c r="U13" s="400"/>
      <c r="V13" s="400"/>
      <c r="W13" s="400"/>
      <c r="X13" s="400">
        <v>0</v>
      </c>
      <c r="Y13" s="400">
        <v>0</v>
      </c>
      <c r="Z13" s="400">
        <v>500</v>
      </c>
      <c r="AA13" s="400">
        <f t="shared" si="5"/>
        <v>0</v>
      </c>
      <c r="AB13" s="400"/>
      <c r="AC13" s="400"/>
      <c r="AD13" s="400"/>
      <c r="AE13" s="400"/>
      <c r="AF13" s="400"/>
      <c r="AG13" s="403"/>
      <c r="AH13" s="402">
        <f t="shared" si="7"/>
        <v>348</v>
      </c>
      <c r="AI13" s="400">
        <v>329</v>
      </c>
      <c r="AJ13" s="400">
        <v>19</v>
      </c>
      <c r="AK13" s="401">
        <f t="shared" si="8"/>
        <v>1073</v>
      </c>
      <c r="AL13" s="402">
        <v>1073</v>
      </c>
      <c r="AM13" s="400">
        <v>0</v>
      </c>
      <c r="AN13" s="400">
        <f t="shared" si="9"/>
        <v>12</v>
      </c>
      <c r="AO13" s="400">
        <v>12</v>
      </c>
      <c r="AP13" s="400">
        <v>0</v>
      </c>
      <c r="AQ13" s="400">
        <v>0</v>
      </c>
      <c r="AR13" s="401">
        <f t="shared" si="10"/>
        <v>0</v>
      </c>
      <c r="AS13" s="402">
        <v>0</v>
      </c>
      <c r="AT13" s="403">
        <v>0</v>
      </c>
      <c r="AU13" s="402">
        <f t="shared" si="11"/>
        <v>11.837</v>
      </c>
      <c r="AV13" s="400">
        <v>4</v>
      </c>
      <c r="AW13" s="400">
        <v>0</v>
      </c>
      <c r="AX13" s="400">
        <v>0</v>
      </c>
      <c r="AY13" s="400">
        <v>6</v>
      </c>
      <c r="AZ13" s="400">
        <v>1.837</v>
      </c>
      <c r="BA13" s="400">
        <f t="shared" si="12"/>
        <v>0</v>
      </c>
      <c r="BB13" s="400">
        <v>0</v>
      </c>
      <c r="BC13" s="400">
        <v>0</v>
      </c>
      <c r="BD13" s="400">
        <f t="shared" si="13"/>
        <v>0</v>
      </c>
      <c r="BE13" s="400">
        <v>0</v>
      </c>
      <c r="BF13" s="400">
        <v>0</v>
      </c>
      <c r="BG13" s="400">
        <v>0</v>
      </c>
      <c r="BH13" s="400">
        <v>0</v>
      </c>
      <c r="BI13" s="400">
        <f t="shared" si="14"/>
        <v>0</v>
      </c>
      <c r="BJ13" s="400">
        <v>0</v>
      </c>
      <c r="BK13" s="400">
        <v>0</v>
      </c>
      <c r="BL13" s="400">
        <v>0</v>
      </c>
      <c r="BM13" s="401">
        <v>0</v>
      </c>
    </row>
    <row r="14" spans="1:65" s="404" customFormat="1" ht="12.75" customHeight="1">
      <c r="A14" s="399" t="s">
        <v>1275</v>
      </c>
      <c r="B14" s="400">
        <f t="shared" si="15"/>
        <v>6829.9</v>
      </c>
      <c r="C14" s="401">
        <f t="shared" si="0"/>
        <v>419</v>
      </c>
      <c r="D14" s="402">
        <v>287</v>
      </c>
      <c r="E14" s="400">
        <v>99</v>
      </c>
      <c r="F14" s="400">
        <v>33</v>
      </c>
      <c r="G14" s="400">
        <v>0</v>
      </c>
      <c r="H14" s="401">
        <f t="shared" si="1"/>
        <v>71.89999999999999</v>
      </c>
      <c r="I14" s="402">
        <v>64</v>
      </c>
      <c r="J14" s="400">
        <v>0.5</v>
      </c>
      <c r="K14" s="400">
        <v>2</v>
      </c>
      <c r="L14" s="400">
        <v>0</v>
      </c>
      <c r="M14" s="400">
        <v>1</v>
      </c>
      <c r="N14" s="400">
        <v>1.6</v>
      </c>
      <c r="O14" s="400">
        <v>0</v>
      </c>
      <c r="P14" s="400">
        <v>1</v>
      </c>
      <c r="Q14" s="400">
        <v>0.8</v>
      </c>
      <c r="R14" s="403">
        <v>1</v>
      </c>
      <c r="S14" s="402">
        <f t="shared" si="3"/>
        <v>0</v>
      </c>
      <c r="T14" s="400"/>
      <c r="U14" s="400"/>
      <c r="V14" s="400"/>
      <c r="W14" s="400"/>
      <c r="X14" s="400">
        <v>0</v>
      </c>
      <c r="Y14" s="400">
        <v>0</v>
      </c>
      <c r="Z14" s="400">
        <v>0</v>
      </c>
      <c r="AA14" s="400">
        <f t="shared" si="5"/>
        <v>0</v>
      </c>
      <c r="AB14" s="400"/>
      <c r="AC14" s="400"/>
      <c r="AD14" s="400"/>
      <c r="AE14" s="400"/>
      <c r="AF14" s="400"/>
      <c r="AG14" s="403"/>
      <c r="AH14" s="402">
        <f t="shared" si="7"/>
        <v>437</v>
      </c>
      <c r="AI14" s="400">
        <v>412</v>
      </c>
      <c r="AJ14" s="400">
        <v>25</v>
      </c>
      <c r="AK14" s="401">
        <f t="shared" si="8"/>
        <v>0</v>
      </c>
      <c r="AL14" s="402">
        <v>0</v>
      </c>
      <c r="AM14" s="400">
        <v>0</v>
      </c>
      <c r="AN14" s="400">
        <f t="shared" si="9"/>
        <v>0</v>
      </c>
      <c r="AO14" s="400">
        <v>0</v>
      </c>
      <c r="AP14" s="400">
        <v>0</v>
      </c>
      <c r="AQ14" s="400">
        <v>0</v>
      </c>
      <c r="AR14" s="401">
        <f t="shared" si="10"/>
        <v>0</v>
      </c>
      <c r="AS14" s="402">
        <v>0</v>
      </c>
      <c r="AT14" s="403">
        <v>0</v>
      </c>
      <c r="AU14" s="402">
        <f t="shared" si="11"/>
        <v>4958</v>
      </c>
      <c r="AV14" s="400">
        <v>4400</v>
      </c>
      <c r="AW14" s="400">
        <v>0</v>
      </c>
      <c r="AX14" s="400">
        <v>0</v>
      </c>
      <c r="AY14" s="400">
        <v>0</v>
      </c>
      <c r="AZ14" s="400">
        <v>558</v>
      </c>
      <c r="BA14" s="400">
        <f t="shared" si="12"/>
        <v>944</v>
      </c>
      <c r="BB14" s="400">
        <v>944</v>
      </c>
      <c r="BC14" s="400">
        <v>0</v>
      </c>
      <c r="BD14" s="400">
        <f t="shared" si="13"/>
        <v>0</v>
      </c>
      <c r="BE14" s="400">
        <v>0</v>
      </c>
      <c r="BF14" s="400">
        <v>0</v>
      </c>
      <c r="BG14" s="400">
        <v>0</v>
      </c>
      <c r="BH14" s="400">
        <v>0</v>
      </c>
      <c r="BI14" s="400">
        <f t="shared" si="14"/>
        <v>0</v>
      </c>
      <c r="BJ14" s="400">
        <v>0</v>
      </c>
      <c r="BK14" s="400">
        <v>0</v>
      </c>
      <c r="BL14" s="400">
        <v>0</v>
      </c>
      <c r="BM14" s="401">
        <v>0</v>
      </c>
    </row>
    <row r="15" spans="1:65" s="404" customFormat="1" ht="12.75" customHeight="1">
      <c r="A15" s="399" t="s">
        <v>1276</v>
      </c>
      <c r="B15" s="400">
        <f t="shared" si="15"/>
        <v>6499.79608</v>
      </c>
      <c r="C15" s="401">
        <f t="shared" si="0"/>
        <v>322</v>
      </c>
      <c r="D15" s="402">
        <v>220</v>
      </c>
      <c r="E15" s="400">
        <v>77</v>
      </c>
      <c r="F15" s="400">
        <v>25</v>
      </c>
      <c r="G15" s="400">
        <v>0</v>
      </c>
      <c r="H15" s="401">
        <f t="shared" si="1"/>
        <v>109.79608</v>
      </c>
      <c r="I15" s="402">
        <v>41</v>
      </c>
      <c r="J15" s="400">
        <v>1</v>
      </c>
      <c r="K15" s="400">
        <v>0.79608</v>
      </c>
      <c r="L15" s="400">
        <v>0</v>
      </c>
      <c r="M15" s="400">
        <v>1</v>
      </c>
      <c r="N15" s="400">
        <v>1</v>
      </c>
      <c r="O15" s="400">
        <v>0</v>
      </c>
      <c r="P15" s="400">
        <v>3</v>
      </c>
      <c r="Q15" s="400">
        <v>0</v>
      </c>
      <c r="R15" s="403">
        <v>62</v>
      </c>
      <c r="S15" s="402">
        <f t="shared" si="3"/>
        <v>0</v>
      </c>
      <c r="T15" s="400"/>
      <c r="U15" s="400"/>
      <c r="V15" s="400"/>
      <c r="W15" s="400"/>
      <c r="X15" s="400">
        <v>0</v>
      </c>
      <c r="Y15" s="400">
        <v>0</v>
      </c>
      <c r="Z15" s="400">
        <v>0</v>
      </c>
      <c r="AA15" s="400">
        <f t="shared" si="5"/>
        <v>0</v>
      </c>
      <c r="AB15" s="400"/>
      <c r="AC15" s="400"/>
      <c r="AD15" s="400"/>
      <c r="AE15" s="400"/>
      <c r="AF15" s="400"/>
      <c r="AG15" s="403"/>
      <c r="AH15" s="402">
        <f t="shared" si="7"/>
        <v>4291</v>
      </c>
      <c r="AI15" s="400">
        <v>3145</v>
      </c>
      <c r="AJ15" s="400">
        <v>1146</v>
      </c>
      <c r="AK15" s="401">
        <f t="shared" si="8"/>
        <v>0</v>
      </c>
      <c r="AL15" s="402">
        <v>0</v>
      </c>
      <c r="AM15" s="400">
        <v>0</v>
      </c>
      <c r="AN15" s="400">
        <f t="shared" si="9"/>
        <v>0</v>
      </c>
      <c r="AO15" s="400">
        <v>0</v>
      </c>
      <c r="AP15" s="400">
        <v>0</v>
      </c>
      <c r="AQ15" s="400">
        <v>0</v>
      </c>
      <c r="AR15" s="401">
        <f t="shared" si="10"/>
        <v>0</v>
      </c>
      <c r="AS15" s="402">
        <v>0</v>
      </c>
      <c r="AT15" s="403">
        <v>0</v>
      </c>
      <c r="AU15" s="402">
        <f t="shared" si="11"/>
        <v>396</v>
      </c>
      <c r="AV15" s="400">
        <v>7</v>
      </c>
      <c r="AW15" s="400">
        <v>0</v>
      </c>
      <c r="AX15" s="400">
        <v>0</v>
      </c>
      <c r="AY15" s="400">
        <v>0</v>
      </c>
      <c r="AZ15" s="400">
        <v>389</v>
      </c>
      <c r="BA15" s="400">
        <f t="shared" si="12"/>
        <v>1381</v>
      </c>
      <c r="BB15" s="400">
        <v>1381</v>
      </c>
      <c r="BC15" s="400">
        <v>0</v>
      </c>
      <c r="BD15" s="400">
        <f t="shared" si="13"/>
        <v>0</v>
      </c>
      <c r="BE15" s="400">
        <v>0</v>
      </c>
      <c r="BF15" s="400">
        <v>0</v>
      </c>
      <c r="BG15" s="400">
        <v>0</v>
      </c>
      <c r="BH15" s="400">
        <v>0</v>
      </c>
      <c r="BI15" s="400">
        <f t="shared" si="14"/>
        <v>0</v>
      </c>
      <c r="BJ15" s="400">
        <v>0</v>
      </c>
      <c r="BK15" s="400">
        <v>0</v>
      </c>
      <c r="BL15" s="400">
        <v>0</v>
      </c>
      <c r="BM15" s="401">
        <v>0</v>
      </c>
    </row>
    <row r="16" spans="1:65" s="404" customFormat="1" ht="12.75" customHeight="1">
      <c r="A16" s="399" t="s">
        <v>1277</v>
      </c>
      <c r="B16" s="400">
        <f t="shared" si="15"/>
        <v>1847.961072</v>
      </c>
      <c r="C16" s="401">
        <f t="shared" si="0"/>
        <v>0</v>
      </c>
      <c r="D16" s="402">
        <v>0</v>
      </c>
      <c r="E16" s="400">
        <v>0</v>
      </c>
      <c r="F16" s="400">
        <v>0</v>
      </c>
      <c r="G16" s="400">
        <v>0</v>
      </c>
      <c r="H16" s="401">
        <f t="shared" si="1"/>
        <v>180</v>
      </c>
      <c r="I16" s="402">
        <v>0</v>
      </c>
      <c r="J16" s="400">
        <v>0</v>
      </c>
      <c r="K16" s="400">
        <v>0</v>
      </c>
      <c r="L16" s="400">
        <v>0</v>
      </c>
      <c r="M16" s="400">
        <v>0</v>
      </c>
      <c r="N16" s="400">
        <v>0</v>
      </c>
      <c r="O16" s="400">
        <v>0</v>
      </c>
      <c r="P16" s="400">
        <v>0</v>
      </c>
      <c r="Q16" s="400">
        <v>0</v>
      </c>
      <c r="R16" s="403">
        <v>180</v>
      </c>
      <c r="S16" s="402">
        <f t="shared" si="3"/>
        <v>369</v>
      </c>
      <c r="T16" s="400"/>
      <c r="U16" s="400">
        <v>369</v>
      </c>
      <c r="V16" s="400"/>
      <c r="W16" s="400"/>
      <c r="X16" s="400">
        <v>0</v>
      </c>
      <c r="Y16" s="400">
        <v>0</v>
      </c>
      <c r="Z16" s="400">
        <v>0</v>
      </c>
      <c r="AA16" s="400">
        <f t="shared" si="5"/>
        <v>0</v>
      </c>
      <c r="AB16" s="400"/>
      <c r="AC16" s="400"/>
      <c r="AD16" s="400"/>
      <c r="AE16" s="400"/>
      <c r="AF16" s="400"/>
      <c r="AG16" s="403"/>
      <c r="AH16" s="402">
        <f t="shared" si="7"/>
        <v>45.799872</v>
      </c>
      <c r="AI16" s="400">
        <v>43</v>
      </c>
      <c r="AJ16" s="400">
        <v>2.799872</v>
      </c>
      <c r="AK16" s="401">
        <f t="shared" si="8"/>
        <v>0</v>
      </c>
      <c r="AL16" s="402">
        <v>0</v>
      </c>
      <c r="AM16" s="400">
        <v>0</v>
      </c>
      <c r="AN16" s="400">
        <f t="shared" si="9"/>
        <v>0</v>
      </c>
      <c r="AO16" s="400">
        <v>0</v>
      </c>
      <c r="AP16" s="400">
        <v>0</v>
      </c>
      <c r="AQ16" s="400">
        <v>0</v>
      </c>
      <c r="AR16" s="401">
        <f t="shared" si="10"/>
        <v>0</v>
      </c>
      <c r="AS16" s="402">
        <v>0</v>
      </c>
      <c r="AT16" s="403">
        <v>0</v>
      </c>
      <c r="AU16" s="402">
        <f t="shared" si="11"/>
        <v>1253.1612</v>
      </c>
      <c r="AV16" s="400">
        <v>2</v>
      </c>
      <c r="AW16" s="400">
        <v>0</v>
      </c>
      <c r="AX16" s="400">
        <v>1249</v>
      </c>
      <c r="AY16" s="400">
        <v>0</v>
      </c>
      <c r="AZ16" s="400">
        <v>2.1612</v>
      </c>
      <c r="BA16" s="400">
        <f t="shared" si="12"/>
        <v>0</v>
      </c>
      <c r="BB16" s="400">
        <v>0</v>
      </c>
      <c r="BC16" s="400">
        <v>0</v>
      </c>
      <c r="BD16" s="400">
        <f t="shared" si="13"/>
        <v>0</v>
      </c>
      <c r="BE16" s="400">
        <v>0</v>
      </c>
      <c r="BF16" s="400">
        <v>0</v>
      </c>
      <c r="BG16" s="400">
        <v>0</v>
      </c>
      <c r="BH16" s="400">
        <v>0</v>
      </c>
      <c r="BI16" s="400">
        <f t="shared" si="14"/>
        <v>0</v>
      </c>
      <c r="BJ16" s="400">
        <v>0</v>
      </c>
      <c r="BK16" s="400">
        <v>0</v>
      </c>
      <c r="BL16" s="400">
        <v>0</v>
      </c>
      <c r="BM16" s="401">
        <v>0</v>
      </c>
    </row>
    <row r="17" spans="1:65" s="404" customFormat="1" ht="12.75" customHeight="1">
      <c r="A17" s="399" t="s">
        <v>1278</v>
      </c>
      <c r="B17" s="400">
        <f t="shared" si="15"/>
        <v>1268.252</v>
      </c>
      <c r="C17" s="401">
        <v>77</v>
      </c>
      <c r="D17" s="402">
        <v>53</v>
      </c>
      <c r="E17" s="400">
        <v>18</v>
      </c>
      <c r="F17" s="400">
        <v>6</v>
      </c>
      <c r="G17" s="400">
        <v>0</v>
      </c>
      <c r="H17" s="401">
        <f t="shared" si="1"/>
        <v>253</v>
      </c>
      <c r="I17" s="402">
        <v>11</v>
      </c>
      <c r="J17" s="400">
        <v>0</v>
      </c>
      <c r="K17" s="400"/>
      <c r="L17" s="400">
        <v>0</v>
      </c>
      <c r="M17" s="400">
        <v>0</v>
      </c>
      <c r="N17" s="400">
        <v>1</v>
      </c>
      <c r="O17" s="400">
        <v>0</v>
      </c>
      <c r="P17" s="400">
        <v>1</v>
      </c>
      <c r="Q17" s="400">
        <v>0</v>
      </c>
      <c r="R17" s="403">
        <v>240</v>
      </c>
      <c r="S17" s="402">
        <f t="shared" si="3"/>
        <v>0</v>
      </c>
      <c r="T17" s="400"/>
      <c r="U17" s="400"/>
      <c r="V17" s="400"/>
      <c r="W17" s="400"/>
      <c r="X17" s="400">
        <v>0</v>
      </c>
      <c r="Y17" s="400">
        <v>0</v>
      </c>
      <c r="Z17" s="400"/>
      <c r="AA17" s="400">
        <f t="shared" si="5"/>
        <v>0</v>
      </c>
      <c r="AB17" s="400"/>
      <c r="AC17" s="400"/>
      <c r="AD17" s="400"/>
      <c r="AE17" s="400"/>
      <c r="AF17" s="400"/>
      <c r="AG17" s="403"/>
      <c r="AH17" s="402">
        <f t="shared" si="7"/>
        <v>938</v>
      </c>
      <c r="AI17" s="400">
        <v>271</v>
      </c>
      <c r="AJ17" s="400">
        <v>667</v>
      </c>
      <c r="AK17" s="401">
        <f t="shared" si="8"/>
        <v>0</v>
      </c>
      <c r="AL17" s="402">
        <v>0</v>
      </c>
      <c r="AM17" s="400">
        <v>0</v>
      </c>
      <c r="AN17" s="400">
        <f t="shared" si="9"/>
        <v>0</v>
      </c>
      <c r="AO17" s="400">
        <v>0</v>
      </c>
      <c r="AP17" s="400">
        <v>0</v>
      </c>
      <c r="AQ17" s="400">
        <v>0</v>
      </c>
      <c r="AR17" s="401">
        <f t="shared" si="10"/>
        <v>0</v>
      </c>
      <c r="AS17" s="402">
        <v>0</v>
      </c>
      <c r="AT17" s="403">
        <v>0</v>
      </c>
      <c r="AU17" s="402">
        <f t="shared" si="11"/>
        <v>0.252</v>
      </c>
      <c r="AV17" s="400">
        <v>0.18</v>
      </c>
      <c r="AW17" s="400">
        <v>0</v>
      </c>
      <c r="AX17" s="400">
        <v>0</v>
      </c>
      <c r="AY17" s="400">
        <v>0</v>
      </c>
      <c r="AZ17" s="400">
        <v>0.072</v>
      </c>
      <c r="BA17" s="400">
        <f t="shared" si="12"/>
        <v>0</v>
      </c>
      <c r="BB17" s="400">
        <v>0</v>
      </c>
      <c r="BC17" s="400">
        <v>0</v>
      </c>
      <c r="BD17" s="400">
        <f t="shared" si="13"/>
        <v>0</v>
      </c>
      <c r="BE17" s="400">
        <v>0</v>
      </c>
      <c r="BF17" s="400">
        <v>0</v>
      </c>
      <c r="BG17" s="400">
        <v>0</v>
      </c>
      <c r="BH17" s="400">
        <v>0</v>
      </c>
      <c r="BI17" s="400">
        <f t="shared" si="14"/>
        <v>0</v>
      </c>
      <c r="BJ17" s="400">
        <v>0</v>
      </c>
      <c r="BK17" s="400">
        <v>0</v>
      </c>
      <c r="BL17" s="400">
        <v>0</v>
      </c>
      <c r="BM17" s="401">
        <v>0</v>
      </c>
    </row>
    <row r="18" spans="1:65" s="404" customFormat="1" ht="12.75" customHeight="1">
      <c r="A18" s="399" t="s">
        <v>1279</v>
      </c>
      <c r="B18" s="400">
        <f t="shared" si="15"/>
        <v>18283</v>
      </c>
      <c r="C18" s="401">
        <f t="shared" si="0"/>
        <v>932</v>
      </c>
      <c r="D18" s="402">
        <v>548</v>
      </c>
      <c r="E18" s="400">
        <v>189</v>
      </c>
      <c r="F18" s="400">
        <v>61</v>
      </c>
      <c r="G18" s="400">
        <v>134</v>
      </c>
      <c r="H18" s="401">
        <f t="shared" si="1"/>
        <v>251</v>
      </c>
      <c r="I18" s="402">
        <v>125</v>
      </c>
      <c r="J18" s="400">
        <v>3</v>
      </c>
      <c r="K18" s="400">
        <v>3</v>
      </c>
      <c r="L18" s="400">
        <v>1</v>
      </c>
      <c r="M18" s="400">
        <v>2</v>
      </c>
      <c r="N18" s="400">
        <v>5</v>
      </c>
      <c r="O18" s="400">
        <v>0</v>
      </c>
      <c r="P18" s="400">
        <v>21</v>
      </c>
      <c r="Q18" s="400">
        <v>4</v>
      </c>
      <c r="R18" s="403">
        <v>87</v>
      </c>
      <c r="S18" s="402">
        <f t="shared" si="3"/>
        <v>7678</v>
      </c>
      <c r="T18" s="400"/>
      <c r="U18" s="400">
        <v>7343</v>
      </c>
      <c r="V18" s="400"/>
      <c r="W18" s="400"/>
      <c r="X18" s="400">
        <v>0</v>
      </c>
      <c r="Y18" s="400">
        <v>35</v>
      </c>
      <c r="Z18" s="400">
        <v>300</v>
      </c>
      <c r="AA18" s="400">
        <f t="shared" si="5"/>
        <v>0</v>
      </c>
      <c r="AB18" s="400"/>
      <c r="AC18" s="400"/>
      <c r="AD18" s="400"/>
      <c r="AE18" s="400"/>
      <c r="AF18" s="400"/>
      <c r="AG18" s="403"/>
      <c r="AH18" s="402">
        <f t="shared" si="7"/>
        <v>1653</v>
      </c>
      <c r="AI18" s="400">
        <v>1506</v>
      </c>
      <c r="AJ18" s="400">
        <v>147</v>
      </c>
      <c r="AK18" s="401">
        <f t="shared" si="8"/>
        <v>0</v>
      </c>
      <c r="AL18" s="402">
        <v>0</v>
      </c>
      <c r="AM18" s="400">
        <v>0</v>
      </c>
      <c r="AN18" s="400">
        <f t="shared" si="9"/>
        <v>0</v>
      </c>
      <c r="AO18" s="400">
        <v>0</v>
      </c>
      <c r="AP18" s="400">
        <v>0</v>
      </c>
      <c r="AQ18" s="400">
        <v>0</v>
      </c>
      <c r="AR18" s="401">
        <f t="shared" si="10"/>
        <v>0</v>
      </c>
      <c r="AS18" s="402">
        <v>0</v>
      </c>
      <c r="AT18" s="403">
        <v>0</v>
      </c>
      <c r="AU18" s="402">
        <f t="shared" si="11"/>
        <v>7769</v>
      </c>
      <c r="AV18" s="400">
        <v>155</v>
      </c>
      <c r="AW18" s="400">
        <v>0</v>
      </c>
      <c r="AX18" s="400">
        <v>7508</v>
      </c>
      <c r="AY18" s="400">
        <v>3</v>
      </c>
      <c r="AZ18" s="400">
        <v>103</v>
      </c>
      <c r="BA18" s="400">
        <f t="shared" si="12"/>
        <v>0</v>
      </c>
      <c r="BB18" s="400">
        <v>0</v>
      </c>
      <c r="BC18" s="400">
        <v>0</v>
      </c>
      <c r="BD18" s="400">
        <f t="shared" si="13"/>
        <v>0</v>
      </c>
      <c r="BE18" s="400">
        <v>0</v>
      </c>
      <c r="BF18" s="400">
        <v>0</v>
      </c>
      <c r="BG18" s="400">
        <v>0</v>
      </c>
      <c r="BH18" s="400">
        <v>0</v>
      </c>
      <c r="BI18" s="400">
        <f t="shared" si="14"/>
        <v>0</v>
      </c>
      <c r="BJ18" s="400">
        <v>0</v>
      </c>
      <c r="BK18" s="400">
        <v>0</v>
      </c>
      <c r="BL18" s="400">
        <v>0</v>
      </c>
      <c r="BM18" s="401">
        <v>0</v>
      </c>
    </row>
    <row r="19" spans="1:65" s="404" customFormat="1" ht="12.75" customHeight="1">
      <c r="A19" s="399" t="s">
        <v>1280</v>
      </c>
      <c r="B19" s="400">
        <f t="shared" si="15"/>
        <v>3177.2</v>
      </c>
      <c r="C19" s="401">
        <f t="shared" si="0"/>
        <v>120</v>
      </c>
      <c r="D19" s="402">
        <v>82</v>
      </c>
      <c r="E19" s="400">
        <v>29</v>
      </c>
      <c r="F19" s="400">
        <v>9</v>
      </c>
      <c r="G19" s="400">
        <v>0</v>
      </c>
      <c r="H19" s="401">
        <f t="shared" si="1"/>
        <v>16.2</v>
      </c>
      <c r="I19" s="402">
        <v>15</v>
      </c>
      <c r="J19" s="400">
        <v>0.2</v>
      </c>
      <c r="K19" s="400"/>
      <c r="L19" s="400">
        <v>0</v>
      </c>
      <c r="M19" s="400">
        <v>0</v>
      </c>
      <c r="N19" s="400">
        <v>1</v>
      </c>
      <c r="O19" s="400">
        <v>0</v>
      </c>
      <c r="P19" s="400">
        <v>0</v>
      </c>
      <c r="Q19" s="400">
        <v>0</v>
      </c>
      <c r="R19" s="403">
        <v>0</v>
      </c>
      <c r="S19" s="402">
        <f t="shared" si="3"/>
        <v>2436</v>
      </c>
      <c r="T19" s="400"/>
      <c r="U19" s="400">
        <v>2436</v>
      </c>
      <c r="V19" s="400"/>
      <c r="W19" s="400"/>
      <c r="X19" s="400">
        <v>0</v>
      </c>
      <c r="Y19" s="400">
        <v>0</v>
      </c>
      <c r="Z19" s="400">
        <v>0</v>
      </c>
      <c r="AA19" s="400">
        <f t="shared" si="5"/>
        <v>0</v>
      </c>
      <c r="AB19" s="400"/>
      <c r="AC19" s="400"/>
      <c r="AD19" s="400"/>
      <c r="AE19" s="400"/>
      <c r="AF19" s="400"/>
      <c r="AG19" s="403"/>
      <c r="AH19" s="402">
        <f t="shared" si="7"/>
        <v>239</v>
      </c>
      <c r="AI19" s="400">
        <v>226</v>
      </c>
      <c r="AJ19" s="400">
        <v>13</v>
      </c>
      <c r="AK19" s="401">
        <f t="shared" si="8"/>
        <v>0</v>
      </c>
      <c r="AL19" s="402">
        <v>0</v>
      </c>
      <c r="AM19" s="400">
        <v>0</v>
      </c>
      <c r="AN19" s="400">
        <f t="shared" si="9"/>
        <v>0</v>
      </c>
      <c r="AO19" s="400">
        <v>0</v>
      </c>
      <c r="AP19" s="400">
        <v>0</v>
      </c>
      <c r="AQ19" s="400">
        <v>0</v>
      </c>
      <c r="AR19" s="401">
        <f t="shared" si="10"/>
        <v>0</v>
      </c>
      <c r="AS19" s="402">
        <v>0</v>
      </c>
      <c r="AT19" s="403">
        <v>0</v>
      </c>
      <c r="AU19" s="402">
        <f t="shared" si="11"/>
        <v>366</v>
      </c>
      <c r="AV19" s="400">
        <v>1</v>
      </c>
      <c r="AW19" s="400">
        <v>0</v>
      </c>
      <c r="AX19" s="400">
        <v>0</v>
      </c>
      <c r="AY19" s="400">
        <v>0</v>
      </c>
      <c r="AZ19" s="400">
        <v>365</v>
      </c>
      <c r="BA19" s="400">
        <f t="shared" si="12"/>
        <v>0</v>
      </c>
      <c r="BB19" s="400">
        <v>0</v>
      </c>
      <c r="BC19" s="400">
        <v>0</v>
      </c>
      <c r="BD19" s="400">
        <f t="shared" si="13"/>
        <v>0</v>
      </c>
      <c r="BE19" s="400">
        <v>0</v>
      </c>
      <c r="BF19" s="400">
        <v>0</v>
      </c>
      <c r="BG19" s="400">
        <v>0</v>
      </c>
      <c r="BH19" s="400">
        <v>0</v>
      </c>
      <c r="BI19" s="400">
        <f t="shared" si="14"/>
        <v>0</v>
      </c>
      <c r="BJ19" s="400">
        <v>0</v>
      </c>
      <c r="BK19" s="400">
        <v>0</v>
      </c>
      <c r="BL19" s="400">
        <v>0</v>
      </c>
      <c r="BM19" s="401">
        <v>0</v>
      </c>
    </row>
    <row r="20" spans="1:65" s="404" customFormat="1" ht="12.75" customHeight="1">
      <c r="A20" s="399" t="s">
        <v>1281</v>
      </c>
      <c r="B20" s="400">
        <f t="shared" si="15"/>
        <v>340.48</v>
      </c>
      <c r="C20" s="401">
        <f t="shared" si="0"/>
        <v>0</v>
      </c>
      <c r="D20" s="402">
        <v>0</v>
      </c>
      <c r="E20" s="400">
        <v>0</v>
      </c>
      <c r="F20" s="400">
        <v>0</v>
      </c>
      <c r="G20" s="400">
        <v>0</v>
      </c>
      <c r="H20" s="401">
        <f t="shared" si="1"/>
        <v>0</v>
      </c>
      <c r="I20" s="402">
        <v>0</v>
      </c>
      <c r="J20" s="400">
        <v>0</v>
      </c>
      <c r="K20" s="400"/>
      <c r="L20" s="400">
        <v>0</v>
      </c>
      <c r="M20" s="400">
        <v>0</v>
      </c>
      <c r="N20" s="400">
        <v>0</v>
      </c>
      <c r="O20" s="400">
        <v>0</v>
      </c>
      <c r="P20" s="400">
        <v>0</v>
      </c>
      <c r="Q20" s="400">
        <v>0</v>
      </c>
      <c r="R20" s="403">
        <v>0</v>
      </c>
      <c r="S20" s="402">
        <f t="shared" si="3"/>
        <v>0</v>
      </c>
      <c r="T20" s="400"/>
      <c r="U20" s="400"/>
      <c r="V20" s="400"/>
      <c r="W20" s="400"/>
      <c r="X20" s="400">
        <v>0</v>
      </c>
      <c r="Y20" s="400">
        <v>0</v>
      </c>
      <c r="Z20" s="400">
        <v>0</v>
      </c>
      <c r="AA20" s="400">
        <f t="shared" si="5"/>
        <v>0</v>
      </c>
      <c r="AB20" s="400"/>
      <c r="AC20" s="400"/>
      <c r="AD20" s="400"/>
      <c r="AE20" s="400"/>
      <c r="AF20" s="400"/>
      <c r="AG20" s="403"/>
      <c r="AH20" s="402">
        <f t="shared" si="7"/>
        <v>0</v>
      </c>
      <c r="AI20" s="400">
        <v>0</v>
      </c>
      <c r="AJ20" s="400">
        <v>0</v>
      </c>
      <c r="AK20" s="401">
        <f t="shared" si="8"/>
        <v>0</v>
      </c>
      <c r="AL20" s="402">
        <v>0</v>
      </c>
      <c r="AM20" s="400">
        <v>0</v>
      </c>
      <c r="AN20" s="400">
        <f t="shared" si="9"/>
        <v>340</v>
      </c>
      <c r="AO20" s="400">
        <v>0</v>
      </c>
      <c r="AP20" s="400">
        <v>0</v>
      </c>
      <c r="AQ20" s="400">
        <v>340</v>
      </c>
      <c r="AR20" s="401">
        <f t="shared" si="10"/>
        <v>0</v>
      </c>
      <c r="AS20" s="402">
        <v>0</v>
      </c>
      <c r="AT20" s="403">
        <v>0</v>
      </c>
      <c r="AU20" s="402">
        <f t="shared" si="11"/>
        <v>0.48</v>
      </c>
      <c r="AV20" s="400">
        <v>0.432</v>
      </c>
      <c r="AW20" s="400">
        <v>0</v>
      </c>
      <c r="AX20" s="400">
        <v>0</v>
      </c>
      <c r="AY20" s="400">
        <v>0</v>
      </c>
      <c r="AZ20" s="400">
        <v>0.048</v>
      </c>
      <c r="BA20" s="400">
        <f t="shared" si="12"/>
        <v>0</v>
      </c>
      <c r="BB20" s="400">
        <v>0</v>
      </c>
      <c r="BC20" s="400">
        <v>0</v>
      </c>
      <c r="BD20" s="400">
        <f t="shared" si="13"/>
        <v>0</v>
      </c>
      <c r="BE20" s="400">
        <v>0</v>
      </c>
      <c r="BF20" s="400">
        <v>0</v>
      </c>
      <c r="BG20" s="400">
        <v>0</v>
      </c>
      <c r="BH20" s="400">
        <v>0</v>
      </c>
      <c r="BI20" s="400">
        <f t="shared" si="14"/>
        <v>0</v>
      </c>
      <c r="BJ20" s="400">
        <v>0</v>
      </c>
      <c r="BK20" s="400">
        <v>0</v>
      </c>
      <c r="BL20" s="400">
        <v>0</v>
      </c>
      <c r="BM20" s="401">
        <v>0</v>
      </c>
    </row>
    <row r="21" spans="1:65" s="404" customFormat="1" ht="12.75" customHeight="1">
      <c r="A21" s="399" t="s">
        <v>1282</v>
      </c>
      <c r="B21" s="400">
        <f t="shared" si="15"/>
        <v>281.5972</v>
      </c>
      <c r="C21" s="401">
        <f t="shared" si="0"/>
        <v>109</v>
      </c>
      <c r="D21" s="402">
        <v>74</v>
      </c>
      <c r="E21" s="400">
        <v>26</v>
      </c>
      <c r="F21" s="400">
        <v>9</v>
      </c>
      <c r="G21" s="400">
        <v>0</v>
      </c>
      <c r="H21" s="401">
        <f t="shared" si="1"/>
        <v>117.8</v>
      </c>
      <c r="I21" s="402">
        <v>13</v>
      </c>
      <c r="J21" s="400">
        <v>0.5</v>
      </c>
      <c r="K21" s="400"/>
      <c r="L21" s="400">
        <v>0</v>
      </c>
      <c r="M21" s="400">
        <v>0</v>
      </c>
      <c r="N21" s="400">
        <v>0.3</v>
      </c>
      <c r="O21" s="400">
        <v>0</v>
      </c>
      <c r="P21" s="400">
        <v>0</v>
      </c>
      <c r="Q21" s="400">
        <v>0</v>
      </c>
      <c r="R21" s="403">
        <v>104</v>
      </c>
      <c r="S21" s="402">
        <f t="shared" si="3"/>
        <v>0</v>
      </c>
      <c r="T21" s="400"/>
      <c r="U21" s="400"/>
      <c r="V21" s="400"/>
      <c r="W21" s="400"/>
      <c r="X21" s="400">
        <v>0</v>
      </c>
      <c r="Y21" s="400">
        <v>0</v>
      </c>
      <c r="Z21" s="400">
        <v>0</v>
      </c>
      <c r="AA21" s="400">
        <f t="shared" si="5"/>
        <v>0</v>
      </c>
      <c r="AB21" s="400"/>
      <c r="AC21" s="400"/>
      <c r="AD21" s="400"/>
      <c r="AE21" s="400"/>
      <c r="AF21" s="400"/>
      <c r="AG21" s="403"/>
      <c r="AH21" s="402">
        <f t="shared" si="7"/>
        <v>49</v>
      </c>
      <c r="AI21" s="400">
        <v>47</v>
      </c>
      <c r="AJ21" s="400">
        <v>2</v>
      </c>
      <c r="AK21" s="401">
        <f t="shared" si="8"/>
        <v>0</v>
      </c>
      <c r="AL21" s="402">
        <v>0</v>
      </c>
      <c r="AM21" s="400">
        <v>0</v>
      </c>
      <c r="AN21" s="400">
        <f t="shared" si="9"/>
        <v>0</v>
      </c>
      <c r="AO21" s="400">
        <v>0</v>
      </c>
      <c r="AP21" s="400">
        <v>0</v>
      </c>
      <c r="AQ21" s="400"/>
      <c r="AR21" s="401">
        <f t="shared" si="10"/>
        <v>0</v>
      </c>
      <c r="AS21" s="402">
        <v>0</v>
      </c>
      <c r="AT21" s="403">
        <v>0</v>
      </c>
      <c r="AU21" s="402">
        <f t="shared" si="11"/>
        <v>5.7972</v>
      </c>
      <c r="AV21" s="400"/>
      <c r="AW21" s="400">
        <v>0</v>
      </c>
      <c r="AX21" s="400">
        <v>0</v>
      </c>
      <c r="AY21" s="400">
        <v>5.7972</v>
      </c>
      <c r="AZ21" s="400">
        <v>0</v>
      </c>
      <c r="BA21" s="400">
        <f t="shared" si="12"/>
        <v>0</v>
      </c>
      <c r="BB21" s="400">
        <v>0</v>
      </c>
      <c r="BC21" s="400">
        <v>0</v>
      </c>
      <c r="BD21" s="400">
        <f t="shared" si="13"/>
        <v>0</v>
      </c>
      <c r="BE21" s="400">
        <v>0</v>
      </c>
      <c r="BF21" s="400">
        <v>0</v>
      </c>
      <c r="BG21" s="400">
        <v>0</v>
      </c>
      <c r="BH21" s="400">
        <v>0</v>
      </c>
      <c r="BI21" s="400">
        <f t="shared" si="14"/>
        <v>0</v>
      </c>
      <c r="BJ21" s="400">
        <v>0</v>
      </c>
      <c r="BK21" s="400">
        <v>0</v>
      </c>
      <c r="BL21" s="400">
        <v>0</v>
      </c>
      <c r="BM21" s="401">
        <v>0</v>
      </c>
    </row>
    <row r="22" spans="1:65" ht="12.75" customHeight="1">
      <c r="A22" s="389" t="s">
        <v>1283</v>
      </c>
      <c r="B22" s="394">
        <f t="shared" si="15"/>
        <v>0</v>
      </c>
      <c r="C22" s="390">
        <f t="shared" si="0"/>
        <v>0</v>
      </c>
      <c r="D22" s="395"/>
      <c r="E22" s="394"/>
      <c r="F22" s="394"/>
      <c r="G22" s="394"/>
      <c r="H22" s="390">
        <f t="shared" si="1"/>
        <v>0</v>
      </c>
      <c r="I22" s="395"/>
      <c r="J22" s="394"/>
      <c r="K22" s="394"/>
      <c r="L22" s="394"/>
      <c r="M22" s="394"/>
      <c r="N22" s="394"/>
      <c r="O22" s="394"/>
      <c r="P22" s="394"/>
      <c r="Q22" s="394"/>
      <c r="R22" s="391"/>
      <c r="S22" s="395">
        <f t="shared" si="3"/>
        <v>0</v>
      </c>
      <c r="T22" s="394"/>
      <c r="U22" s="394"/>
      <c r="V22" s="394"/>
      <c r="W22" s="394"/>
      <c r="X22" s="394"/>
      <c r="Y22" s="394"/>
      <c r="Z22" s="394"/>
      <c r="AA22" s="394">
        <f t="shared" si="5"/>
        <v>0</v>
      </c>
      <c r="AB22" s="394"/>
      <c r="AC22" s="394"/>
      <c r="AD22" s="394"/>
      <c r="AE22" s="394"/>
      <c r="AF22" s="394"/>
      <c r="AG22" s="391"/>
      <c r="AH22" s="395">
        <f t="shared" si="7"/>
        <v>0</v>
      </c>
      <c r="AI22" s="394"/>
      <c r="AJ22" s="394"/>
      <c r="AK22" s="390"/>
      <c r="AL22" s="395"/>
      <c r="AM22" s="394"/>
      <c r="AN22" s="394">
        <f t="shared" si="9"/>
        <v>0</v>
      </c>
      <c r="AO22" s="394">
        <v>0</v>
      </c>
      <c r="AP22" s="394"/>
      <c r="AQ22" s="394"/>
      <c r="AR22" s="390">
        <f t="shared" si="10"/>
        <v>0</v>
      </c>
      <c r="AS22" s="395"/>
      <c r="AT22" s="391"/>
      <c r="AU22" s="395">
        <f t="shared" si="11"/>
        <v>0</v>
      </c>
      <c r="AV22" s="394"/>
      <c r="AW22" s="394"/>
      <c r="AX22" s="394"/>
      <c r="AY22" s="394"/>
      <c r="AZ22" s="394"/>
      <c r="BA22" s="394">
        <f t="shared" si="12"/>
        <v>0</v>
      </c>
      <c r="BB22" s="394"/>
      <c r="BC22" s="394"/>
      <c r="BD22" s="394">
        <f t="shared" si="13"/>
        <v>0</v>
      </c>
      <c r="BE22" s="394"/>
      <c r="BF22" s="394"/>
      <c r="BG22" s="394"/>
      <c r="BH22" s="394"/>
      <c r="BI22" s="394">
        <f t="shared" si="14"/>
        <v>0</v>
      </c>
      <c r="BJ22" s="394"/>
      <c r="BK22" s="394"/>
      <c r="BL22" s="394"/>
      <c r="BM22" s="390"/>
    </row>
    <row r="23" spans="1:65" s="404" customFormat="1" ht="12.75" customHeight="1">
      <c r="A23" s="399" t="s">
        <v>1284</v>
      </c>
      <c r="B23" s="400">
        <f t="shared" si="15"/>
        <v>746.206</v>
      </c>
      <c r="C23" s="401">
        <f t="shared" si="0"/>
        <v>366</v>
      </c>
      <c r="D23" s="402">
        <v>210</v>
      </c>
      <c r="E23" s="400">
        <v>86</v>
      </c>
      <c r="F23" s="400">
        <v>29</v>
      </c>
      <c r="G23" s="400">
        <v>41</v>
      </c>
      <c r="H23" s="401">
        <f t="shared" si="1"/>
        <v>36.17</v>
      </c>
      <c r="I23" s="402">
        <v>25</v>
      </c>
      <c r="J23" s="400">
        <v>0.65</v>
      </c>
      <c r="K23" s="400">
        <v>1</v>
      </c>
      <c r="L23" s="400">
        <v>0</v>
      </c>
      <c r="M23" s="400">
        <v>6</v>
      </c>
      <c r="N23" s="400">
        <v>0.52</v>
      </c>
      <c r="O23" s="400">
        <v>0</v>
      </c>
      <c r="P23" s="400">
        <v>1</v>
      </c>
      <c r="Q23" s="400">
        <v>1</v>
      </c>
      <c r="R23" s="403">
        <v>1</v>
      </c>
      <c r="S23" s="402">
        <f t="shared" si="3"/>
        <v>0</v>
      </c>
      <c r="T23" s="400"/>
      <c r="U23" s="400">
        <v>0</v>
      </c>
      <c r="V23" s="400"/>
      <c r="W23" s="400"/>
      <c r="X23" s="400">
        <v>0</v>
      </c>
      <c r="Y23" s="400">
        <v>0</v>
      </c>
      <c r="Z23" s="400"/>
      <c r="AA23" s="400">
        <f t="shared" si="5"/>
        <v>0</v>
      </c>
      <c r="AB23" s="400"/>
      <c r="AC23" s="400"/>
      <c r="AD23" s="400"/>
      <c r="AE23" s="400"/>
      <c r="AF23" s="400"/>
      <c r="AG23" s="403"/>
      <c r="AH23" s="402">
        <f t="shared" si="7"/>
        <v>343</v>
      </c>
      <c r="AI23" s="400">
        <v>298</v>
      </c>
      <c r="AJ23" s="400">
        <v>45</v>
      </c>
      <c r="AK23" s="401">
        <f aca="true" t="shared" si="16" ref="AK23:AK30">SUM(AL23:AM23)</f>
        <v>0</v>
      </c>
      <c r="AL23" s="402">
        <v>0</v>
      </c>
      <c r="AM23" s="400">
        <v>0</v>
      </c>
      <c r="AN23" s="400">
        <f t="shared" si="9"/>
        <v>0</v>
      </c>
      <c r="AO23" s="400">
        <v>0</v>
      </c>
      <c r="AP23" s="400">
        <v>0</v>
      </c>
      <c r="AQ23" s="400">
        <v>0</v>
      </c>
      <c r="AR23" s="401">
        <f t="shared" si="10"/>
        <v>0</v>
      </c>
      <c r="AS23" s="402">
        <v>0</v>
      </c>
      <c r="AT23" s="403">
        <v>0</v>
      </c>
      <c r="AU23" s="402">
        <f t="shared" si="11"/>
        <v>1.036</v>
      </c>
      <c r="AV23" s="400">
        <v>1</v>
      </c>
      <c r="AW23" s="400">
        <v>0</v>
      </c>
      <c r="AX23" s="400">
        <v>0</v>
      </c>
      <c r="AY23" s="400">
        <v>0</v>
      </c>
      <c r="AZ23" s="400">
        <v>0.036</v>
      </c>
      <c r="BA23" s="400">
        <f t="shared" si="12"/>
        <v>0</v>
      </c>
      <c r="BB23" s="400">
        <v>0</v>
      </c>
      <c r="BC23" s="400">
        <v>0</v>
      </c>
      <c r="BD23" s="400">
        <f t="shared" si="13"/>
        <v>0</v>
      </c>
      <c r="BE23" s="400">
        <v>0</v>
      </c>
      <c r="BF23" s="400">
        <v>0</v>
      </c>
      <c r="BG23" s="400">
        <v>0</v>
      </c>
      <c r="BH23" s="400">
        <v>0</v>
      </c>
      <c r="BI23" s="400">
        <f t="shared" si="14"/>
        <v>0</v>
      </c>
      <c r="BJ23" s="400">
        <v>0</v>
      </c>
      <c r="BK23" s="400">
        <v>0</v>
      </c>
      <c r="BL23" s="400">
        <v>0</v>
      </c>
      <c r="BM23" s="401">
        <v>0</v>
      </c>
    </row>
    <row r="24" spans="1:65" s="404" customFormat="1" ht="12.75" customHeight="1">
      <c r="A24" s="399" t="s">
        <v>1285</v>
      </c>
      <c r="B24" s="400">
        <f t="shared" si="15"/>
        <v>3788.734912</v>
      </c>
      <c r="C24" s="401">
        <f t="shared" si="0"/>
        <v>0</v>
      </c>
      <c r="D24" s="402">
        <v>0</v>
      </c>
      <c r="E24" s="400">
        <v>0</v>
      </c>
      <c r="F24" s="400">
        <v>0</v>
      </c>
      <c r="G24" s="400">
        <v>0</v>
      </c>
      <c r="H24" s="401">
        <f t="shared" si="1"/>
        <v>0</v>
      </c>
      <c r="I24" s="402">
        <v>0</v>
      </c>
      <c r="J24" s="400">
        <v>0</v>
      </c>
      <c r="K24" s="400">
        <v>0</v>
      </c>
      <c r="L24" s="400">
        <v>0</v>
      </c>
      <c r="M24" s="400">
        <v>0</v>
      </c>
      <c r="N24" s="400">
        <v>0</v>
      </c>
      <c r="O24" s="400">
        <v>0</v>
      </c>
      <c r="P24" s="400">
        <v>0</v>
      </c>
      <c r="Q24" s="400">
        <v>0</v>
      </c>
      <c r="R24" s="403">
        <v>0</v>
      </c>
      <c r="S24" s="402">
        <f t="shared" si="3"/>
        <v>3709</v>
      </c>
      <c r="T24" s="400"/>
      <c r="U24" s="400"/>
      <c r="V24" s="400"/>
      <c r="W24" s="400">
        <v>0</v>
      </c>
      <c r="X24" s="400">
        <v>0</v>
      </c>
      <c r="Y24" s="400">
        <v>0</v>
      </c>
      <c r="Z24" s="400">
        <v>3709</v>
      </c>
      <c r="AA24" s="400">
        <f t="shared" si="5"/>
        <v>0</v>
      </c>
      <c r="AB24" s="400"/>
      <c r="AC24" s="400"/>
      <c r="AD24" s="400"/>
      <c r="AE24" s="400"/>
      <c r="AF24" s="400"/>
      <c r="AG24" s="403"/>
      <c r="AH24" s="402">
        <f t="shared" si="7"/>
        <v>78</v>
      </c>
      <c r="AI24" s="400">
        <v>74</v>
      </c>
      <c r="AJ24" s="400">
        <v>4</v>
      </c>
      <c r="AK24" s="401">
        <f t="shared" si="16"/>
        <v>0</v>
      </c>
      <c r="AL24" s="402">
        <v>0</v>
      </c>
      <c r="AM24" s="400">
        <v>0</v>
      </c>
      <c r="AN24" s="400">
        <f t="shared" si="9"/>
        <v>0</v>
      </c>
      <c r="AO24" s="400">
        <v>0</v>
      </c>
      <c r="AP24" s="400">
        <v>0</v>
      </c>
      <c r="AQ24" s="400">
        <v>0</v>
      </c>
      <c r="AR24" s="401">
        <f t="shared" si="10"/>
        <v>0</v>
      </c>
      <c r="AS24" s="402">
        <v>0</v>
      </c>
      <c r="AT24" s="403">
        <v>0</v>
      </c>
      <c r="AU24" s="402">
        <f t="shared" si="11"/>
        <v>1.734912</v>
      </c>
      <c r="AV24" s="400">
        <v>0.072</v>
      </c>
      <c r="AW24" s="400">
        <v>0</v>
      </c>
      <c r="AX24" s="400">
        <v>0</v>
      </c>
      <c r="AY24" s="400">
        <v>1.662912</v>
      </c>
      <c r="AZ24" s="400"/>
      <c r="BA24" s="400">
        <f t="shared" si="12"/>
        <v>0</v>
      </c>
      <c r="BB24" s="400">
        <v>0</v>
      </c>
      <c r="BC24" s="400">
        <v>0</v>
      </c>
      <c r="BD24" s="400">
        <f t="shared" si="13"/>
        <v>0</v>
      </c>
      <c r="BE24" s="400">
        <v>0</v>
      </c>
      <c r="BF24" s="400">
        <v>0</v>
      </c>
      <c r="BG24" s="400">
        <v>0</v>
      </c>
      <c r="BH24" s="400">
        <v>0</v>
      </c>
      <c r="BI24" s="400">
        <f t="shared" si="14"/>
        <v>0</v>
      </c>
      <c r="BJ24" s="400">
        <v>0</v>
      </c>
      <c r="BK24" s="400">
        <v>0</v>
      </c>
      <c r="BL24" s="400">
        <v>0</v>
      </c>
      <c r="BM24" s="401">
        <v>0</v>
      </c>
    </row>
    <row r="25" spans="1:65" ht="12.75" customHeight="1">
      <c r="A25" s="396" t="s">
        <v>1286</v>
      </c>
      <c r="B25" s="394">
        <f t="shared" si="15"/>
        <v>0</v>
      </c>
      <c r="C25" s="390">
        <f t="shared" si="0"/>
        <v>0</v>
      </c>
      <c r="D25" s="397"/>
      <c r="E25" s="397"/>
      <c r="F25" s="397"/>
      <c r="G25" s="397"/>
      <c r="H25" s="390">
        <f t="shared" si="1"/>
        <v>0</v>
      </c>
      <c r="I25" s="397"/>
      <c r="J25" s="397"/>
      <c r="K25" s="397"/>
      <c r="L25" s="397"/>
      <c r="M25" s="397"/>
      <c r="N25" s="397"/>
      <c r="O25" s="397"/>
      <c r="P25" s="397"/>
      <c r="Q25" s="397"/>
      <c r="R25" s="398"/>
      <c r="S25" s="395">
        <f t="shared" si="3"/>
        <v>0</v>
      </c>
      <c r="T25" s="397"/>
      <c r="U25" s="397"/>
      <c r="V25" s="397"/>
      <c r="W25" s="397"/>
      <c r="X25" s="397"/>
      <c r="Y25" s="397"/>
      <c r="Z25" s="397"/>
      <c r="AA25" s="394">
        <f t="shared" si="5"/>
        <v>0</v>
      </c>
      <c r="AB25" s="397"/>
      <c r="AC25" s="397"/>
      <c r="AD25" s="397"/>
      <c r="AE25" s="397"/>
      <c r="AF25" s="397"/>
      <c r="AG25" s="398"/>
      <c r="AH25" s="395">
        <f t="shared" si="7"/>
        <v>0</v>
      </c>
      <c r="AI25" s="397"/>
      <c r="AJ25" s="397"/>
      <c r="AK25" s="390">
        <f t="shared" si="16"/>
        <v>0</v>
      </c>
      <c r="AL25" s="397"/>
      <c r="AM25" s="397"/>
      <c r="AN25" s="394">
        <f t="shared" si="9"/>
        <v>0</v>
      </c>
      <c r="AO25" s="397"/>
      <c r="AP25" s="397"/>
      <c r="AQ25" s="397"/>
      <c r="AR25" s="390">
        <f t="shared" si="10"/>
        <v>0</v>
      </c>
      <c r="AS25" s="397"/>
      <c r="AT25" s="398"/>
      <c r="AU25" s="395">
        <f t="shared" si="11"/>
        <v>0</v>
      </c>
      <c r="AV25" s="397"/>
      <c r="AW25" s="397"/>
      <c r="AX25" s="397"/>
      <c r="AY25" s="397"/>
      <c r="AZ25" s="397"/>
      <c r="BA25" s="394">
        <f t="shared" si="12"/>
        <v>0</v>
      </c>
      <c r="BB25" s="397"/>
      <c r="BC25" s="397"/>
      <c r="BD25" s="394">
        <f t="shared" si="13"/>
        <v>0</v>
      </c>
      <c r="BE25" s="397"/>
      <c r="BF25" s="397"/>
      <c r="BG25" s="397"/>
      <c r="BH25" s="397"/>
      <c r="BI25" s="394">
        <f t="shared" si="14"/>
        <v>0</v>
      </c>
      <c r="BJ25" s="397"/>
      <c r="BK25" s="397"/>
      <c r="BL25" s="397"/>
      <c r="BM25" s="397"/>
    </row>
    <row r="26" spans="1:65" s="404" customFormat="1" ht="12.75" customHeight="1">
      <c r="A26" s="408" t="s">
        <v>1287</v>
      </c>
      <c r="B26" s="400">
        <f>SUM(C26,H26,S26,AA26,AH26,AK26,AN26,AR26,AU26,BA26,BD26,BI26)</f>
        <v>895</v>
      </c>
      <c r="C26" s="401">
        <f>SUM(D26:G26)</f>
        <v>216</v>
      </c>
      <c r="D26" s="409">
        <v>149</v>
      </c>
      <c r="E26" s="409">
        <v>51</v>
      </c>
      <c r="F26" s="409">
        <v>16</v>
      </c>
      <c r="G26" s="409">
        <v>0</v>
      </c>
      <c r="H26" s="401">
        <f>SUM(I26:R26)</f>
        <v>123</v>
      </c>
      <c r="I26" s="409">
        <v>26</v>
      </c>
      <c r="J26" s="409">
        <v>1</v>
      </c>
      <c r="K26" s="409">
        <v>1</v>
      </c>
      <c r="L26" s="409">
        <v>0</v>
      </c>
      <c r="M26" s="409">
        <v>0</v>
      </c>
      <c r="N26" s="409">
        <v>1</v>
      </c>
      <c r="O26" s="409"/>
      <c r="P26" s="409">
        <v>0</v>
      </c>
      <c r="Q26" s="409">
        <v>0</v>
      </c>
      <c r="R26" s="410">
        <v>94</v>
      </c>
      <c r="S26" s="402">
        <f>SUM(T26:Z26)</f>
        <v>179</v>
      </c>
      <c r="T26" s="409"/>
      <c r="U26" s="409"/>
      <c r="V26" s="409"/>
      <c r="W26" s="409"/>
      <c r="X26" s="409"/>
      <c r="Y26" s="409"/>
      <c r="Z26" s="409">
        <v>179</v>
      </c>
      <c r="AA26" s="400">
        <f>SUM(AB26:AG26)</f>
        <v>0</v>
      </c>
      <c r="AB26" s="409"/>
      <c r="AC26" s="409"/>
      <c r="AD26" s="409"/>
      <c r="AE26" s="409"/>
      <c r="AF26" s="409"/>
      <c r="AG26" s="410"/>
      <c r="AH26" s="402">
        <f>SUM(AI26:AJ26)</f>
        <v>377</v>
      </c>
      <c r="AI26" s="409">
        <v>42</v>
      </c>
      <c r="AJ26" s="409">
        <v>335</v>
      </c>
      <c r="AK26" s="401">
        <f>SUM(AL26:AM26)</f>
        <v>0</v>
      </c>
      <c r="AL26" s="409"/>
      <c r="AM26" s="409"/>
      <c r="AN26" s="400">
        <f>SUM(AO26:AQ26)</f>
        <v>0</v>
      </c>
      <c r="AO26" s="409"/>
      <c r="AP26" s="409"/>
      <c r="AQ26" s="409"/>
      <c r="AR26" s="401">
        <f>SUM(AS26:AT26)</f>
        <v>0</v>
      </c>
      <c r="AS26" s="409"/>
      <c r="AT26" s="410"/>
      <c r="AU26" s="402">
        <f>SUM(AV26:AZ26)</f>
        <v>0</v>
      </c>
      <c r="AV26" s="409"/>
      <c r="AW26" s="409"/>
      <c r="AX26" s="409"/>
      <c r="AY26" s="409"/>
      <c r="AZ26" s="409"/>
      <c r="BA26" s="400">
        <f>SUM(BB26:BC26)</f>
        <v>0</v>
      </c>
      <c r="BB26" s="409"/>
      <c r="BC26" s="409"/>
      <c r="BD26" s="400">
        <f>SUM(BE26:BH26)</f>
        <v>0</v>
      </c>
      <c r="BE26" s="409"/>
      <c r="BF26" s="409"/>
      <c r="BG26" s="409"/>
      <c r="BH26" s="409"/>
      <c r="BI26" s="400">
        <f>SUM(BJ26:BM26)</f>
        <v>0</v>
      </c>
      <c r="BJ26" s="409"/>
      <c r="BK26" s="409"/>
      <c r="BL26" s="409"/>
      <c r="BM26" s="409"/>
    </row>
    <row r="27" spans="1:65" ht="12.75" customHeight="1">
      <c r="A27" s="396" t="s">
        <v>1288</v>
      </c>
      <c r="B27" s="394">
        <f t="shared" si="15"/>
        <v>800</v>
      </c>
      <c r="C27" s="390">
        <f t="shared" si="0"/>
        <v>0</v>
      </c>
      <c r="D27" s="397"/>
      <c r="E27" s="397"/>
      <c r="F27" s="397"/>
      <c r="G27" s="397"/>
      <c r="H27" s="390">
        <f t="shared" si="1"/>
        <v>0</v>
      </c>
      <c r="I27" s="397"/>
      <c r="J27" s="397"/>
      <c r="K27" s="397"/>
      <c r="L27" s="397"/>
      <c r="M27" s="397"/>
      <c r="N27" s="397"/>
      <c r="O27" s="397"/>
      <c r="P27" s="397"/>
      <c r="Q27" s="397"/>
      <c r="R27" s="398"/>
      <c r="S27" s="395">
        <f t="shared" si="3"/>
        <v>0</v>
      </c>
      <c r="T27" s="397"/>
      <c r="U27" s="397"/>
      <c r="V27" s="397"/>
      <c r="W27" s="397"/>
      <c r="X27" s="397"/>
      <c r="Y27" s="397"/>
      <c r="Z27" s="397"/>
      <c r="AA27" s="394">
        <f t="shared" si="5"/>
        <v>0</v>
      </c>
      <c r="AB27" s="397"/>
      <c r="AC27" s="397"/>
      <c r="AD27" s="397"/>
      <c r="AE27" s="397"/>
      <c r="AF27" s="397"/>
      <c r="AG27" s="398"/>
      <c r="AH27" s="395">
        <f t="shared" si="7"/>
        <v>0</v>
      </c>
      <c r="AI27" s="397"/>
      <c r="AJ27" s="397"/>
      <c r="AK27" s="390">
        <f t="shared" si="16"/>
        <v>0</v>
      </c>
      <c r="AL27" s="397"/>
      <c r="AM27" s="397"/>
      <c r="AN27" s="394">
        <f t="shared" si="9"/>
        <v>0</v>
      </c>
      <c r="AO27" s="397"/>
      <c r="AP27" s="397"/>
      <c r="AQ27" s="397"/>
      <c r="AR27" s="390">
        <f t="shared" si="10"/>
        <v>0</v>
      </c>
      <c r="AS27" s="397"/>
      <c r="AT27" s="398"/>
      <c r="AU27" s="395">
        <f t="shared" si="11"/>
        <v>0</v>
      </c>
      <c r="AV27" s="397"/>
      <c r="AW27" s="397"/>
      <c r="AX27" s="397"/>
      <c r="AY27" s="397"/>
      <c r="AZ27" s="397"/>
      <c r="BA27" s="394">
        <f t="shared" si="12"/>
        <v>0</v>
      </c>
      <c r="BB27" s="397"/>
      <c r="BC27" s="397"/>
      <c r="BD27" s="394">
        <f t="shared" si="13"/>
        <v>0</v>
      </c>
      <c r="BE27" s="397"/>
      <c r="BF27" s="397"/>
      <c r="BG27" s="397"/>
      <c r="BH27" s="397"/>
      <c r="BI27" s="394">
        <f t="shared" si="14"/>
        <v>800</v>
      </c>
      <c r="BJ27" s="397"/>
      <c r="BK27" s="397"/>
      <c r="BL27" s="397"/>
      <c r="BM27" s="397">
        <v>800</v>
      </c>
    </row>
    <row r="28" spans="1:65" ht="12.75" customHeight="1">
      <c r="A28" s="396" t="s">
        <v>1289</v>
      </c>
      <c r="B28" s="394">
        <f t="shared" si="15"/>
        <v>0</v>
      </c>
      <c r="C28" s="390">
        <f t="shared" si="0"/>
        <v>0</v>
      </c>
      <c r="D28" s="397"/>
      <c r="E28" s="397"/>
      <c r="F28" s="397"/>
      <c r="G28" s="397"/>
      <c r="H28" s="390">
        <f t="shared" si="1"/>
        <v>0</v>
      </c>
      <c r="I28" s="397"/>
      <c r="J28" s="397"/>
      <c r="K28" s="397"/>
      <c r="L28" s="397"/>
      <c r="M28" s="397"/>
      <c r="N28" s="397"/>
      <c r="O28" s="397"/>
      <c r="P28" s="397"/>
      <c r="Q28" s="397"/>
      <c r="R28" s="398"/>
      <c r="S28" s="395">
        <f t="shared" si="3"/>
        <v>0</v>
      </c>
      <c r="T28" s="397"/>
      <c r="U28" s="397"/>
      <c r="V28" s="397"/>
      <c r="W28" s="397"/>
      <c r="X28" s="397"/>
      <c r="Y28" s="397"/>
      <c r="Z28" s="397"/>
      <c r="AA28" s="394">
        <f t="shared" si="5"/>
        <v>0</v>
      </c>
      <c r="AB28" s="397"/>
      <c r="AC28" s="397"/>
      <c r="AD28" s="397"/>
      <c r="AE28" s="397"/>
      <c r="AF28" s="397"/>
      <c r="AG28" s="398"/>
      <c r="AH28" s="395">
        <f t="shared" si="7"/>
        <v>0</v>
      </c>
      <c r="AI28" s="397"/>
      <c r="AJ28" s="397"/>
      <c r="AK28" s="390">
        <f t="shared" si="16"/>
        <v>0</v>
      </c>
      <c r="AL28" s="397"/>
      <c r="AM28" s="397"/>
      <c r="AN28" s="394">
        <f t="shared" si="9"/>
        <v>0</v>
      </c>
      <c r="AO28" s="397"/>
      <c r="AP28" s="397"/>
      <c r="AQ28" s="397"/>
      <c r="AR28" s="390">
        <f t="shared" si="10"/>
        <v>0</v>
      </c>
      <c r="AS28" s="397"/>
      <c r="AT28" s="398"/>
      <c r="AU28" s="395">
        <f t="shared" si="11"/>
        <v>0</v>
      </c>
      <c r="AV28" s="397"/>
      <c r="AW28" s="397"/>
      <c r="AX28" s="397"/>
      <c r="AY28" s="397"/>
      <c r="AZ28" s="397"/>
      <c r="BA28" s="394">
        <f t="shared" si="12"/>
        <v>0</v>
      </c>
      <c r="BB28" s="397"/>
      <c r="BC28" s="397"/>
      <c r="BD28" s="394">
        <f t="shared" si="13"/>
        <v>0</v>
      </c>
      <c r="BE28" s="397"/>
      <c r="BF28" s="397"/>
      <c r="BG28" s="397"/>
      <c r="BH28" s="397"/>
      <c r="BI28" s="394">
        <f t="shared" si="14"/>
        <v>0</v>
      </c>
      <c r="BJ28" s="397"/>
      <c r="BK28" s="397"/>
      <c r="BL28" s="397"/>
      <c r="BM28" s="397">
        <v>0</v>
      </c>
    </row>
    <row r="29" spans="1:65" ht="12.75" customHeight="1">
      <c r="A29" s="396" t="s">
        <v>1290</v>
      </c>
      <c r="B29" s="394">
        <f t="shared" si="15"/>
        <v>610</v>
      </c>
      <c r="C29" s="390">
        <f t="shared" si="0"/>
        <v>0</v>
      </c>
      <c r="D29" s="397"/>
      <c r="E29" s="397"/>
      <c r="F29" s="397"/>
      <c r="G29" s="397"/>
      <c r="H29" s="390">
        <f t="shared" si="1"/>
        <v>0</v>
      </c>
      <c r="I29" s="397"/>
      <c r="J29" s="397"/>
      <c r="K29" s="397"/>
      <c r="L29" s="397"/>
      <c r="M29" s="397"/>
      <c r="N29" s="397"/>
      <c r="O29" s="397"/>
      <c r="P29" s="397"/>
      <c r="Q29" s="397"/>
      <c r="R29" s="398"/>
      <c r="S29" s="395">
        <f t="shared" si="3"/>
        <v>0</v>
      </c>
      <c r="T29" s="397"/>
      <c r="U29" s="397"/>
      <c r="V29" s="397"/>
      <c r="W29" s="397"/>
      <c r="X29" s="397"/>
      <c r="Y29" s="397"/>
      <c r="Z29" s="397"/>
      <c r="AA29" s="394">
        <f t="shared" si="5"/>
        <v>0</v>
      </c>
      <c r="AB29" s="397"/>
      <c r="AC29" s="397"/>
      <c r="AD29" s="397"/>
      <c r="AE29" s="397"/>
      <c r="AF29" s="397"/>
      <c r="AG29" s="398"/>
      <c r="AH29" s="395">
        <f t="shared" si="7"/>
        <v>0</v>
      </c>
      <c r="AI29" s="397"/>
      <c r="AJ29" s="397"/>
      <c r="AK29" s="390">
        <f t="shared" si="16"/>
        <v>0</v>
      </c>
      <c r="AL29" s="397"/>
      <c r="AM29" s="397"/>
      <c r="AN29" s="394">
        <f t="shared" si="9"/>
        <v>0</v>
      </c>
      <c r="AO29" s="397"/>
      <c r="AP29" s="397"/>
      <c r="AQ29" s="397"/>
      <c r="AR29" s="390">
        <f t="shared" si="10"/>
        <v>0</v>
      </c>
      <c r="AS29" s="397"/>
      <c r="AT29" s="398"/>
      <c r="AU29" s="395">
        <f t="shared" si="11"/>
        <v>0</v>
      </c>
      <c r="AV29" s="397"/>
      <c r="AW29" s="397"/>
      <c r="AX29" s="397"/>
      <c r="AY29" s="397"/>
      <c r="AZ29" s="397"/>
      <c r="BA29" s="394">
        <f t="shared" si="12"/>
        <v>0</v>
      </c>
      <c r="BB29" s="397"/>
      <c r="BC29" s="397"/>
      <c r="BD29" s="394">
        <f t="shared" si="13"/>
        <v>610</v>
      </c>
      <c r="BE29" s="397">
        <v>610</v>
      </c>
      <c r="BF29" s="397"/>
      <c r="BG29" s="397"/>
      <c r="BH29" s="397"/>
      <c r="BI29" s="394">
        <f t="shared" si="14"/>
        <v>0</v>
      </c>
      <c r="BJ29" s="397"/>
      <c r="BK29" s="397"/>
      <c r="BL29" s="397"/>
      <c r="BM29" s="397"/>
    </row>
    <row r="30" spans="1:65" ht="12.75" customHeight="1">
      <c r="A30" s="396" t="s">
        <v>1291</v>
      </c>
      <c r="B30" s="394">
        <f t="shared" si="15"/>
        <v>0</v>
      </c>
      <c r="C30" s="390">
        <f t="shared" si="0"/>
        <v>0</v>
      </c>
      <c r="D30" s="397"/>
      <c r="E30" s="397"/>
      <c r="F30" s="397"/>
      <c r="G30" s="397"/>
      <c r="H30" s="390">
        <f t="shared" si="1"/>
        <v>0</v>
      </c>
      <c r="I30" s="397"/>
      <c r="J30" s="397"/>
      <c r="K30" s="397"/>
      <c r="L30" s="397"/>
      <c r="M30" s="397"/>
      <c r="N30" s="397"/>
      <c r="O30" s="397"/>
      <c r="P30" s="397"/>
      <c r="Q30" s="397"/>
      <c r="R30" s="398"/>
      <c r="S30" s="395">
        <f t="shared" si="3"/>
        <v>0</v>
      </c>
      <c r="T30" s="397"/>
      <c r="U30" s="397"/>
      <c r="V30" s="397"/>
      <c r="W30" s="397"/>
      <c r="X30" s="397"/>
      <c r="Y30" s="397"/>
      <c r="Z30" s="397"/>
      <c r="AA30" s="394">
        <f t="shared" si="5"/>
        <v>0</v>
      </c>
      <c r="AB30" s="397"/>
      <c r="AC30" s="397"/>
      <c r="AD30" s="397"/>
      <c r="AE30" s="397"/>
      <c r="AF30" s="397"/>
      <c r="AG30" s="398"/>
      <c r="AH30" s="395">
        <f t="shared" si="7"/>
        <v>0</v>
      </c>
      <c r="AI30" s="397"/>
      <c r="AJ30" s="397"/>
      <c r="AK30" s="390">
        <f t="shared" si="16"/>
        <v>0</v>
      </c>
      <c r="AL30" s="397"/>
      <c r="AM30" s="397"/>
      <c r="AN30" s="394">
        <f t="shared" si="9"/>
        <v>0</v>
      </c>
      <c r="AO30" s="397"/>
      <c r="AP30" s="397"/>
      <c r="AQ30" s="397"/>
      <c r="AR30" s="390">
        <f t="shared" si="10"/>
        <v>0</v>
      </c>
      <c r="AS30" s="397"/>
      <c r="AT30" s="398"/>
      <c r="AU30" s="395">
        <f t="shared" si="11"/>
        <v>0</v>
      </c>
      <c r="AV30" s="397"/>
      <c r="AW30" s="397"/>
      <c r="AX30" s="397"/>
      <c r="AY30" s="397"/>
      <c r="AZ30" s="397"/>
      <c r="BA30" s="394">
        <f t="shared" si="12"/>
        <v>0</v>
      </c>
      <c r="BB30" s="397"/>
      <c r="BC30" s="397"/>
      <c r="BD30" s="394">
        <f t="shared" si="13"/>
        <v>0</v>
      </c>
      <c r="BE30" s="397"/>
      <c r="BF30" s="397"/>
      <c r="BG30" s="397">
        <v>0</v>
      </c>
      <c r="BH30" s="397"/>
      <c r="BI30" s="394">
        <f t="shared" si="14"/>
        <v>0</v>
      </c>
      <c r="BJ30" s="397"/>
      <c r="BK30" s="397"/>
      <c r="BL30" s="397"/>
      <c r="BM30" s="397"/>
    </row>
  </sheetData>
  <sheetProtection/>
  <mergeCells count="20">
    <mergeCell ref="BI4:BM4"/>
    <mergeCell ref="A1:R1"/>
    <mergeCell ref="S1:AJ1"/>
    <mergeCell ref="AK1:BC1"/>
    <mergeCell ref="AK4:AM4"/>
    <mergeCell ref="AN4:AQ4"/>
    <mergeCell ref="AR4:AT4"/>
    <mergeCell ref="AU4:AZ4"/>
    <mergeCell ref="BA4:BC4"/>
    <mergeCell ref="BD4:BH4"/>
    <mergeCell ref="AF3:AG3"/>
    <mergeCell ref="AS3:AT3"/>
    <mergeCell ref="BL3:BM3"/>
    <mergeCell ref="A4:A5"/>
    <mergeCell ref="B4:B5"/>
    <mergeCell ref="C4:G4"/>
    <mergeCell ref="H4:R4"/>
    <mergeCell ref="S4:Z4"/>
    <mergeCell ref="AA4:AG4"/>
    <mergeCell ref="AH4:AJ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</sheetPr>
  <dimension ref="A1:BM30"/>
  <sheetViews>
    <sheetView zoomScalePageLayoutView="0" workbookViewId="0" topLeftCell="A7">
      <selection activeCell="R9" sqref="R9"/>
    </sheetView>
  </sheetViews>
  <sheetFormatPr defaultColWidth="9.140625" defaultRowHeight="15"/>
  <cols>
    <col min="1" max="1" width="23.00390625" style="379" customWidth="1"/>
    <col min="2" max="2" width="8.140625" style="379" customWidth="1"/>
    <col min="3" max="7" width="6.7109375" style="379" customWidth="1"/>
    <col min="8" max="8" width="9.00390625" style="379" customWidth="1"/>
    <col min="9" max="9" width="6.140625" style="379" customWidth="1"/>
    <col min="10" max="10" width="5.421875" style="379" customWidth="1"/>
    <col min="11" max="15" width="4.8515625" style="379" customWidth="1"/>
    <col min="16" max="16" width="6.28125" style="379" customWidth="1"/>
    <col min="17" max="17" width="5.00390625" style="379" customWidth="1"/>
    <col min="18" max="18" width="10.00390625" style="379" customWidth="1"/>
    <col min="19" max="19" width="7.57421875" style="379" customWidth="1"/>
    <col min="20" max="25" width="6.7109375" style="379" customWidth="1"/>
    <col min="26" max="26" width="8.421875" style="379" customWidth="1"/>
    <col min="27" max="32" width="6.7109375" style="379" customWidth="1"/>
    <col min="33" max="33" width="7.7109375" style="379" customWidth="1"/>
    <col min="34" max="43" width="8.421875" style="379" customWidth="1"/>
    <col min="44" max="46" width="7.7109375" style="379" customWidth="1"/>
    <col min="47" max="52" width="5.421875" style="379" customWidth="1"/>
    <col min="53" max="54" width="6.421875" style="379" customWidth="1"/>
    <col min="55" max="55" width="6.00390625" style="379" customWidth="1"/>
    <col min="56" max="57" width="6.421875" style="379" customWidth="1"/>
    <col min="58" max="58" width="4.57421875" style="379" customWidth="1"/>
    <col min="59" max="59" width="6.421875" style="379" customWidth="1"/>
    <col min="60" max="60" width="4.00390625" style="379" customWidth="1"/>
    <col min="61" max="61" width="6.7109375" style="379" customWidth="1"/>
    <col min="62" max="64" width="4.28125" style="379" customWidth="1"/>
    <col min="65" max="65" width="6.7109375" style="379" customWidth="1"/>
    <col min="66" max="16384" width="9.00390625" style="379" customWidth="1"/>
  </cols>
  <sheetData>
    <row r="1" spans="1:55" ht="45" customHeight="1">
      <c r="A1" s="446" t="s">
        <v>1300</v>
      </c>
      <c r="B1" s="446"/>
      <c r="C1" s="446"/>
      <c r="D1" s="446"/>
      <c r="E1" s="446"/>
      <c r="F1" s="446"/>
      <c r="G1" s="446"/>
      <c r="H1" s="446"/>
      <c r="I1" s="446"/>
      <c r="J1" s="446"/>
      <c r="K1" s="446"/>
      <c r="L1" s="446"/>
      <c r="M1" s="446"/>
      <c r="N1" s="446"/>
      <c r="O1" s="446"/>
      <c r="P1" s="446"/>
      <c r="Q1" s="446"/>
      <c r="R1" s="446"/>
      <c r="S1" s="446" t="s">
        <v>1300</v>
      </c>
      <c r="T1" s="446"/>
      <c r="U1" s="446"/>
      <c r="V1" s="446"/>
      <c r="W1" s="446"/>
      <c r="X1" s="446"/>
      <c r="Y1" s="446"/>
      <c r="Z1" s="446"/>
      <c r="AA1" s="446"/>
      <c r="AB1" s="446"/>
      <c r="AC1" s="446"/>
      <c r="AD1" s="446"/>
      <c r="AE1" s="446"/>
      <c r="AF1" s="446"/>
      <c r="AG1" s="446"/>
      <c r="AH1" s="446"/>
      <c r="AI1" s="446"/>
      <c r="AJ1" s="446"/>
      <c r="AK1" s="446" t="s">
        <v>1301</v>
      </c>
      <c r="AL1" s="446"/>
      <c r="AM1" s="446"/>
      <c r="AN1" s="446"/>
      <c r="AO1" s="446"/>
      <c r="AP1" s="446"/>
      <c r="AQ1" s="446"/>
      <c r="AR1" s="446"/>
      <c r="AS1" s="446"/>
      <c r="AT1" s="446"/>
      <c r="AU1" s="446"/>
      <c r="AV1" s="446"/>
      <c r="AW1" s="446"/>
      <c r="AX1" s="446"/>
      <c r="AY1" s="446"/>
      <c r="AZ1" s="446"/>
      <c r="BA1" s="446"/>
      <c r="BB1" s="446"/>
      <c r="BC1" s="446"/>
    </row>
    <row r="3" spans="1:65" ht="11.25">
      <c r="A3" s="406" t="s">
        <v>1292</v>
      </c>
      <c r="R3" s="379" t="s">
        <v>61</v>
      </c>
      <c r="AF3" s="438" t="s">
        <v>61</v>
      </c>
      <c r="AG3" s="438"/>
      <c r="AS3" s="438" t="s">
        <v>61</v>
      </c>
      <c r="AT3" s="438"/>
      <c r="BL3" s="438" t="s">
        <v>61</v>
      </c>
      <c r="BM3" s="438"/>
    </row>
    <row r="4" spans="1:65" ht="34.5" customHeight="1">
      <c r="A4" s="439" t="s">
        <v>1206</v>
      </c>
      <c r="B4" s="439" t="s">
        <v>1207</v>
      </c>
      <c r="C4" s="441" t="s">
        <v>1208</v>
      </c>
      <c r="D4" s="442"/>
      <c r="E4" s="442"/>
      <c r="F4" s="442"/>
      <c r="G4" s="443"/>
      <c r="H4" s="441" t="s">
        <v>1209</v>
      </c>
      <c r="I4" s="442"/>
      <c r="J4" s="442"/>
      <c r="K4" s="442"/>
      <c r="L4" s="442"/>
      <c r="M4" s="442"/>
      <c r="N4" s="442"/>
      <c r="O4" s="442"/>
      <c r="P4" s="442"/>
      <c r="Q4" s="442"/>
      <c r="R4" s="444"/>
      <c r="S4" s="445" t="s">
        <v>1210</v>
      </c>
      <c r="T4" s="442"/>
      <c r="U4" s="442"/>
      <c r="V4" s="442"/>
      <c r="W4" s="442"/>
      <c r="X4" s="442"/>
      <c r="Y4" s="442"/>
      <c r="Z4" s="443"/>
      <c r="AA4" s="441" t="s">
        <v>1211</v>
      </c>
      <c r="AB4" s="442"/>
      <c r="AC4" s="442"/>
      <c r="AD4" s="442"/>
      <c r="AE4" s="442"/>
      <c r="AF4" s="442"/>
      <c r="AG4" s="444"/>
      <c r="AH4" s="445" t="s">
        <v>1212</v>
      </c>
      <c r="AI4" s="442"/>
      <c r="AJ4" s="443"/>
      <c r="AK4" s="441" t="s">
        <v>1296</v>
      </c>
      <c r="AL4" s="442"/>
      <c r="AM4" s="443"/>
      <c r="AN4" s="441" t="s">
        <v>1213</v>
      </c>
      <c r="AO4" s="442"/>
      <c r="AP4" s="442"/>
      <c r="AQ4" s="443"/>
      <c r="AR4" s="441" t="s">
        <v>1214</v>
      </c>
      <c r="AS4" s="442"/>
      <c r="AT4" s="444"/>
      <c r="AU4" s="445" t="s">
        <v>1215</v>
      </c>
      <c r="AV4" s="442"/>
      <c r="AW4" s="442"/>
      <c r="AX4" s="442"/>
      <c r="AY4" s="442"/>
      <c r="AZ4" s="443"/>
      <c r="BA4" s="441" t="s">
        <v>1216</v>
      </c>
      <c r="BB4" s="442"/>
      <c r="BC4" s="443"/>
      <c r="BD4" s="441" t="s">
        <v>1217</v>
      </c>
      <c r="BE4" s="442"/>
      <c r="BF4" s="442"/>
      <c r="BG4" s="442"/>
      <c r="BH4" s="442"/>
      <c r="BI4" s="442" t="s">
        <v>1218</v>
      </c>
      <c r="BJ4" s="442"/>
      <c r="BK4" s="442"/>
      <c r="BL4" s="442"/>
      <c r="BM4" s="443"/>
    </row>
    <row r="5" spans="1:65" ht="82.5" customHeight="1">
      <c r="A5" s="440"/>
      <c r="B5" s="440"/>
      <c r="C5" s="382" t="s">
        <v>1219</v>
      </c>
      <c r="D5" s="381" t="s">
        <v>1220</v>
      </c>
      <c r="E5" s="381" t="s">
        <v>1221</v>
      </c>
      <c r="F5" s="381" t="s">
        <v>1222</v>
      </c>
      <c r="G5" s="381" t="s">
        <v>1223</v>
      </c>
      <c r="H5" s="381" t="s">
        <v>1219</v>
      </c>
      <c r="I5" s="381" t="s">
        <v>1224</v>
      </c>
      <c r="J5" s="381" t="s">
        <v>1294</v>
      </c>
      <c r="K5" s="381" t="s">
        <v>1225</v>
      </c>
      <c r="L5" s="381" t="s">
        <v>1226</v>
      </c>
      <c r="M5" s="381" t="s">
        <v>1227</v>
      </c>
      <c r="N5" s="381" t="s">
        <v>1228</v>
      </c>
      <c r="O5" s="381" t="s">
        <v>1229</v>
      </c>
      <c r="P5" s="381" t="s">
        <v>1230</v>
      </c>
      <c r="Q5" s="381" t="s">
        <v>1231</v>
      </c>
      <c r="R5" s="383" t="s">
        <v>1232</v>
      </c>
      <c r="S5" s="382" t="s">
        <v>1219</v>
      </c>
      <c r="T5" s="381" t="s">
        <v>1233</v>
      </c>
      <c r="U5" s="381" t="s">
        <v>1234</v>
      </c>
      <c r="V5" s="381" t="s">
        <v>1235</v>
      </c>
      <c r="W5" s="381" t="s">
        <v>1236</v>
      </c>
      <c r="X5" s="381" t="s">
        <v>1237</v>
      </c>
      <c r="Y5" s="381" t="s">
        <v>1238</v>
      </c>
      <c r="Z5" s="381" t="s">
        <v>1239</v>
      </c>
      <c r="AA5" s="381" t="s">
        <v>1219</v>
      </c>
      <c r="AB5" s="381" t="s">
        <v>1240</v>
      </c>
      <c r="AC5" s="381" t="s">
        <v>1241</v>
      </c>
      <c r="AD5" s="381" t="s">
        <v>1242</v>
      </c>
      <c r="AE5" s="381" t="s">
        <v>1243</v>
      </c>
      <c r="AF5" s="381" t="s">
        <v>1244</v>
      </c>
      <c r="AG5" s="384" t="s">
        <v>1245</v>
      </c>
      <c r="AH5" s="382" t="s">
        <v>1219</v>
      </c>
      <c r="AI5" s="381" t="s">
        <v>1246</v>
      </c>
      <c r="AJ5" s="381" t="s">
        <v>1247</v>
      </c>
      <c r="AK5" s="381" t="s">
        <v>1219</v>
      </c>
      <c r="AL5" s="381" t="s">
        <v>1248</v>
      </c>
      <c r="AM5" s="381" t="s">
        <v>1249</v>
      </c>
      <c r="AN5" s="385" t="s">
        <v>1219</v>
      </c>
      <c r="AO5" s="381" t="s">
        <v>1250</v>
      </c>
      <c r="AP5" s="381" t="s">
        <v>1251</v>
      </c>
      <c r="AQ5" s="381" t="s">
        <v>1252</v>
      </c>
      <c r="AR5" s="381" t="s">
        <v>1219</v>
      </c>
      <c r="AS5" s="381" t="s">
        <v>1253</v>
      </c>
      <c r="AT5" s="384" t="s">
        <v>1254</v>
      </c>
      <c r="AU5" s="382" t="s">
        <v>1219</v>
      </c>
      <c r="AV5" s="381" t="s">
        <v>1255</v>
      </c>
      <c r="AW5" s="381" t="s">
        <v>1256</v>
      </c>
      <c r="AX5" s="381" t="s">
        <v>1257</v>
      </c>
      <c r="AY5" s="381" t="s">
        <v>1258</v>
      </c>
      <c r="AZ5" s="381" t="s">
        <v>1259</v>
      </c>
      <c r="BA5" s="381" t="s">
        <v>1219</v>
      </c>
      <c r="BB5" s="381" t="s">
        <v>1260</v>
      </c>
      <c r="BC5" s="381" t="s">
        <v>1261</v>
      </c>
      <c r="BD5" s="381" t="s">
        <v>1219</v>
      </c>
      <c r="BE5" s="381" t="s">
        <v>1262</v>
      </c>
      <c r="BF5" s="381" t="s">
        <v>1263</v>
      </c>
      <c r="BG5" s="381" t="s">
        <v>1264</v>
      </c>
      <c r="BH5" s="381" t="s">
        <v>1265</v>
      </c>
      <c r="BI5" s="381" t="s">
        <v>1219</v>
      </c>
      <c r="BJ5" s="381" t="s">
        <v>1266</v>
      </c>
      <c r="BK5" s="381" t="s">
        <v>1267</v>
      </c>
      <c r="BL5" s="381" t="s">
        <v>1268</v>
      </c>
      <c r="BM5" s="381" t="s">
        <v>1269</v>
      </c>
    </row>
    <row r="6" spans="1:65" ht="23.25" customHeight="1">
      <c r="A6" s="385" t="s">
        <v>1270</v>
      </c>
      <c r="B6" s="380">
        <v>1</v>
      </c>
      <c r="C6" s="380">
        <v>2</v>
      </c>
      <c r="D6" s="380">
        <v>3</v>
      </c>
      <c r="E6" s="380">
        <v>4</v>
      </c>
      <c r="F6" s="380">
        <v>5</v>
      </c>
      <c r="G6" s="380">
        <v>6</v>
      </c>
      <c r="H6" s="380">
        <v>7</v>
      </c>
      <c r="I6" s="380">
        <v>8</v>
      </c>
      <c r="J6" s="380">
        <v>9</v>
      </c>
      <c r="K6" s="380">
        <v>10</v>
      </c>
      <c r="L6" s="380">
        <v>11</v>
      </c>
      <c r="M6" s="380">
        <v>12</v>
      </c>
      <c r="N6" s="380">
        <v>13</v>
      </c>
      <c r="O6" s="380">
        <v>14</v>
      </c>
      <c r="P6" s="380">
        <v>15</v>
      </c>
      <c r="Q6" s="380">
        <v>16</v>
      </c>
      <c r="R6" s="386">
        <v>17</v>
      </c>
      <c r="S6" s="387">
        <v>18</v>
      </c>
      <c r="T6" s="380">
        <v>19</v>
      </c>
      <c r="U6" s="380">
        <v>20</v>
      </c>
      <c r="V6" s="380">
        <v>21</v>
      </c>
      <c r="W6" s="380">
        <v>22</v>
      </c>
      <c r="X6" s="380">
        <v>23</v>
      </c>
      <c r="Y6" s="380">
        <v>24</v>
      </c>
      <c r="Z6" s="380">
        <v>25</v>
      </c>
      <c r="AA6" s="380">
        <v>26</v>
      </c>
      <c r="AB6" s="380">
        <v>27</v>
      </c>
      <c r="AC6" s="380">
        <v>28</v>
      </c>
      <c r="AD6" s="380">
        <v>29</v>
      </c>
      <c r="AE6" s="380">
        <v>30</v>
      </c>
      <c r="AF6" s="380">
        <v>31</v>
      </c>
      <c r="AG6" s="386">
        <v>32</v>
      </c>
      <c r="AH6" s="387">
        <v>33</v>
      </c>
      <c r="AI6" s="380">
        <v>34</v>
      </c>
      <c r="AJ6" s="380">
        <v>35</v>
      </c>
      <c r="AK6" s="380">
        <v>36</v>
      </c>
      <c r="AL6" s="380">
        <v>37</v>
      </c>
      <c r="AM6" s="388">
        <v>38</v>
      </c>
      <c r="AN6" s="380">
        <v>39</v>
      </c>
      <c r="AO6" s="387">
        <v>40</v>
      </c>
      <c r="AP6" s="380">
        <v>41</v>
      </c>
      <c r="AQ6" s="380">
        <v>42</v>
      </c>
      <c r="AR6" s="380">
        <v>43</v>
      </c>
      <c r="AS6" s="380">
        <v>44</v>
      </c>
      <c r="AT6" s="386">
        <v>45</v>
      </c>
      <c r="AU6" s="387">
        <v>46</v>
      </c>
      <c r="AV6" s="380">
        <v>47</v>
      </c>
      <c r="AW6" s="380">
        <v>48</v>
      </c>
      <c r="AX6" s="380">
        <v>49</v>
      </c>
      <c r="AY6" s="380">
        <v>50</v>
      </c>
      <c r="AZ6" s="380">
        <v>51</v>
      </c>
      <c r="BA6" s="380">
        <v>52</v>
      </c>
      <c r="BB6" s="380">
        <v>53</v>
      </c>
      <c r="BC6" s="380">
        <v>54</v>
      </c>
      <c r="BD6" s="380">
        <v>55</v>
      </c>
      <c r="BE6" s="380">
        <v>56</v>
      </c>
      <c r="BF6" s="380">
        <v>57</v>
      </c>
      <c r="BG6" s="380">
        <v>58</v>
      </c>
      <c r="BH6" s="380">
        <v>59</v>
      </c>
      <c r="BI6" s="380">
        <v>60</v>
      </c>
      <c r="BJ6" s="380">
        <v>61</v>
      </c>
      <c r="BK6" s="380">
        <v>62</v>
      </c>
      <c r="BL6" s="380">
        <v>63</v>
      </c>
      <c r="BM6" s="380">
        <v>64</v>
      </c>
    </row>
    <row r="7" spans="1:65" s="393" customFormat="1" ht="12.75" customHeight="1">
      <c r="A7" s="389" t="s">
        <v>1082</v>
      </c>
      <c r="B7" s="390">
        <f aca="true" t="shared" si="0" ref="B7:B30">SUM(C7,H7,S7,AA7,AH7,AK7,AN7,AR7,AU7,BA7,BD7,BI7)</f>
        <v>33134.184263999996</v>
      </c>
      <c r="C7" s="390">
        <f aca="true" t="shared" si="1" ref="C7:C30">SUM(D7:G7)</f>
        <v>8954</v>
      </c>
      <c r="D7" s="390">
        <f>SUM(D8:D30)</f>
        <v>5713</v>
      </c>
      <c r="E7" s="390">
        <f>SUM(E8:E30)</f>
        <v>2085</v>
      </c>
      <c r="F7" s="390">
        <f>SUM(F8:F30)</f>
        <v>621</v>
      </c>
      <c r="G7" s="390">
        <f>SUM(G8:G30)</f>
        <v>535</v>
      </c>
      <c r="H7" s="390">
        <f aca="true" t="shared" si="2" ref="H7:H30">SUM(I7:R7)</f>
        <v>4418.36608</v>
      </c>
      <c r="I7" s="390">
        <f aca="true" t="shared" si="3" ref="I7:R7">SUM(I8:I30)</f>
        <v>1805</v>
      </c>
      <c r="J7" s="390">
        <f t="shared" si="3"/>
        <v>32.849999999999994</v>
      </c>
      <c r="K7" s="390">
        <f t="shared" si="3"/>
        <v>34.29608</v>
      </c>
      <c r="L7" s="390">
        <f t="shared" si="3"/>
        <v>5</v>
      </c>
      <c r="M7" s="390">
        <f t="shared" si="3"/>
        <v>88</v>
      </c>
      <c r="N7" s="390">
        <f t="shared" si="3"/>
        <v>87.41999999999999</v>
      </c>
      <c r="O7" s="390">
        <f t="shared" si="3"/>
        <v>0</v>
      </c>
      <c r="P7" s="390">
        <f t="shared" si="3"/>
        <v>115</v>
      </c>
      <c r="Q7" s="390">
        <f t="shared" si="3"/>
        <v>38.8</v>
      </c>
      <c r="R7" s="391">
        <f t="shared" si="3"/>
        <v>2212</v>
      </c>
      <c r="S7" s="392">
        <f aca="true" t="shared" si="4" ref="S7:S30">SUM(T7:Z7)</f>
        <v>0</v>
      </c>
      <c r="T7" s="390"/>
      <c r="U7" s="390"/>
      <c r="V7" s="390"/>
      <c r="W7" s="390"/>
      <c r="X7" s="390"/>
      <c r="Y7" s="390"/>
      <c r="Z7" s="390"/>
      <c r="AA7" s="390">
        <f aca="true" t="shared" si="5" ref="AA7:AA30">SUM(AB7:AG7)</f>
        <v>0</v>
      </c>
      <c r="AB7" s="390"/>
      <c r="AC7" s="390"/>
      <c r="AD7" s="390"/>
      <c r="AE7" s="390"/>
      <c r="AF7" s="390"/>
      <c r="AG7" s="391"/>
      <c r="AH7" s="392">
        <f aca="true" t="shared" si="6" ref="AH7:AH30">SUM(AI7:AJ7)</f>
        <v>15685.799872</v>
      </c>
      <c r="AI7" s="390">
        <f>SUM(AI8:AI30)</f>
        <v>11788</v>
      </c>
      <c r="AJ7" s="390">
        <f>SUM(AJ8:AJ30)</f>
        <v>3897.799872</v>
      </c>
      <c r="AK7" s="390">
        <f aca="true" t="shared" si="7" ref="AK7:AK21">SUM(AL7:AM7)</f>
        <v>0</v>
      </c>
      <c r="AL7" s="390"/>
      <c r="AM7" s="390">
        <f>SUM(AM8:AM30)</f>
        <v>0</v>
      </c>
      <c r="AN7" s="390">
        <f aca="true" t="shared" si="8" ref="AN7:AN30">SUM(AO7:AQ7)</f>
        <v>0</v>
      </c>
      <c r="AO7" s="390"/>
      <c r="AP7" s="390"/>
      <c r="AQ7" s="390"/>
      <c r="AR7" s="390">
        <f aca="true" t="shared" si="9" ref="AR7:AR30">SUM(AS7:AT7)</f>
        <v>0</v>
      </c>
      <c r="AS7" s="390">
        <f>SUM(AS8:AS30)</f>
        <v>0</v>
      </c>
      <c r="AT7" s="391">
        <f>SUM(AT8:AT30)</f>
        <v>0</v>
      </c>
      <c r="AU7" s="392">
        <f aca="true" t="shared" si="10" ref="AU7:AU30">SUM(AV7:AZ7)</f>
        <v>4076.018312</v>
      </c>
      <c r="AV7" s="390">
        <f>SUM(AV8:AV30)</f>
        <v>2611.104</v>
      </c>
      <c r="AW7" s="390">
        <f>SUM(AW8:AW30)</f>
        <v>22</v>
      </c>
      <c r="AX7" s="390"/>
      <c r="AY7" s="390">
        <f>SUM(AY8:AY30)</f>
        <v>16.760112</v>
      </c>
      <c r="AZ7" s="390">
        <f>SUM(AZ8:AZ30)</f>
        <v>1426.1542000000002</v>
      </c>
      <c r="BA7" s="390">
        <f aca="true" t="shared" si="11" ref="BA7:BA30">SUM(BB7:BC7)</f>
        <v>0</v>
      </c>
      <c r="BB7" s="390"/>
      <c r="BC7" s="390"/>
      <c r="BD7" s="390">
        <f aca="true" t="shared" si="12" ref="BD7:BD30">SUM(BE7:BH7)</f>
        <v>0</v>
      </c>
      <c r="BE7" s="390"/>
      <c r="BF7" s="390"/>
      <c r="BG7" s="390"/>
      <c r="BH7" s="390"/>
      <c r="BI7" s="390">
        <f aca="true" t="shared" si="13" ref="BI7:BI30">SUM(BJ7:BM7)</f>
        <v>0</v>
      </c>
      <c r="BJ7" s="390"/>
      <c r="BK7" s="390"/>
      <c r="BL7" s="390"/>
      <c r="BM7" s="390"/>
    </row>
    <row r="8" spans="1:65" s="404" customFormat="1" ht="12.75" customHeight="1">
      <c r="A8" s="405" t="s">
        <v>1297</v>
      </c>
      <c r="B8" s="400">
        <f t="shared" si="0"/>
        <v>8052.3</v>
      </c>
      <c r="C8" s="401">
        <f t="shared" si="1"/>
        <v>4458</v>
      </c>
      <c r="D8" s="402">
        <v>2925</v>
      </c>
      <c r="E8" s="400">
        <v>1135</v>
      </c>
      <c r="F8" s="400">
        <v>309</v>
      </c>
      <c r="G8" s="400">
        <v>89</v>
      </c>
      <c r="H8" s="401">
        <f t="shared" si="2"/>
        <v>1644</v>
      </c>
      <c r="I8" s="402">
        <v>902</v>
      </c>
      <c r="J8" s="400">
        <v>23</v>
      </c>
      <c r="K8" s="400">
        <v>21</v>
      </c>
      <c r="L8" s="400">
        <v>1</v>
      </c>
      <c r="M8" s="400">
        <v>75</v>
      </c>
      <c r="N8" s="400">
        <v>62</v>
      </c>
      <c r="O8" s="400">
        <v>0</v>
      </c>
      <c r="P8" s="400">
        <v>68</v>
      </c>
      <c r="Q8" s="400">
        <v>11</v>
      </c>
      <c r="R8" s="403">
        <v>481</v>
      </c>
      <c r="S8" s="402">
        <f t="shared" si="4"/>
        <v>0</v>
      </c>
      <c r="T8" s="400"/>
      <c r="U8" s="400"/>
      <c r="V8" s="400"/>
      <c r="W8" s="400"/>
      <c r="X8" s="400"/>
      <c r="Y8" s="400"/>
      <c r="Z8" s="400"/>
      <c r="AA8" s="400">
        <f t="shared" si="5"/>
        <v>0</v>
      </c>
      <c r="AB8" s="400"/>
      <c r="AC8" s="400"/>
      <c r="AD8" s="400"/>
      <c r="AE8" s="400"/>
      <c r="AF8" s="400"/>
      <c r="AG8" s="403"/>
      <c r="AH8" s="402">
        <f t="shared" si="6"/>
        <v>1905</v>
      </c>
      <c r="AI8" s="400">
        <v>1010</v>
      </c>
      <c r="AJ8" s="400">
        <v>895</v>
      </c>
      <c r="AK8" s="401">
        <f t="shared" si="7"/>
        <v>0</v>
      </c>
      <c r="AL8" s="402"/>
      <c r="AM8" s="400">
        <v>0</v>
      </c>
      <c r="AN8" s="400">
        <f t="shared" si="8"/>
        <v>0</v>
      </c>
      <c r="AO8" s="400"/>
      <c r="AP8" s="400"/>
      <c r="AQ8" s="400"/>
      <c r="AR8" s="401">
        <f t="shared" si="9"/>
        <v>0</v>
      </c>
      <c r="AS8" s="402">
        <v>0</v>
      </c>
      <c r="AT8" s="403">
        <v>0</v>
      </c>
      <c r="AU8" s="402">
        <f t="shared" si="10"/>
        <v>45.3</v>
      </c>
      <c r="AV8" s="400">
        <v>40</v>
      </c>
      <c r="AW8" s="400">
        <v>0</v>
      </c>
      <c r="AX8" s="400"/>
      <c r="AY8" s="400">
        <v>0.3</v>
      </c>
      <c r="AZ8" s="400">
        <v>5</v>
      </c>
      <c r="BA8" s="400">
        <f t="shared" si="11"/>
        <v>0</v>
      </c>
      <c r="BB8" s="400"/>
      <c r="BC8" s="400"/>
      <c r="BD8" s="400">
        <f t="shared" si="12"/>
        <v>0</v>
      </c>
      <c r="BE8" s="400"/>
      <c r="BF8" s="400"/>
      <c r="BG8" s="400"/>
      <c r="BH8" s="400"/>
      <c r="BI8" s="400">
        <f t="shared" si="13"/>
        <v>0</v>
      </c>
      <c r="BJ8" s="400"/>
      <c r="BK8" s="400"/>
      <c r="BL8" s="400"/>
      <c r="BM8" s="401"/>
    </row>
    <row r="9" spans="1:65" s="404" customFormat="1" ht="12.75" customHeight="1">
      <c r="A9" s="405" t="s">
        <v>1298</v>
      </c>
      <c r="B9" s="400">
        <f t="shared" si="0"/>
        <v>52</v>
      </c>
      <c r="C9" s="401">
        <f t="shared" si="1"/>
        <v>0</v>
      </c>
      <c r="D9" s="402"/>
      <c r="E9" s="400"/>
      <c r="F9" s="400"/>
      <c r="G9" s="400"/>
      <c r="H9" s="401">
        <f t="shared" si="2"/>
        <v>52</v>
      </c>
      <c r="I9" s="402"/>
      <c r="J9" s="400"/>
      <c r="K9" s="400"/>
      <c r="L9" s="400"/>
      <c r="M9" s="400"/>
      <c r="N9" s="400"/>
      <c r="O9" s="400"/>
      <c r="P9" s="400"/>
      <c r="Q9" s="400"/>
      <c r="R9" s="403">
        <v>52</v>
      </c>
      <c r="S9" s="402"/>
      <c r="T9" s="400"/>
      <c r="U9" s="400"/>
      <c r="V9" s="400"/>
      <c r="W9" s="400"/>
      <c r="X9" s="400"/>
      <c r="Y9" s="400"/>
      <c r="Z9" s="400"/>
      <c r="AA9" s="400"/>
      <c r="AB9" s="400"/>
      <c r="AC9" s="400"/>
      <c r="AD9" s="400"/>
      <c r="AE9" s="400"/>
      <c r="AF9" s="400"/>
      <c r="AG9" s="403"/>
      <c r="AH9" s="402"/>
      <c r="AI9" s="400"/>
      <c r="AJ9" s="400"/>
      <c r="AK9" s="401"/>
      <c r="AL9" s="402"/>
      <c r="AM9" s="400"/>
      <c r="AN9" s="400"/>
      <c r="AO9" s="400"/>
      <c r="AP9" s="400"/>
      <c r="AQ9" s="400"/>
      <c r="AR9" s="401"/>
      <c r="AS9" s="402"/>
      <c r="AT9" s="403"/>
      <c r="AU9" s="402"/>
      <c r="AV9" s="400"/>
      <c r="AW9" s="400"/>
      <c r="AX9" s="400"/>
      <c r="AY9" s="400"/>
      <c r="AZ9" s="400"/>
      <c r="BA9" s="400"/>
      <c r="BB9" s="400"/>
      <c r="BC9" s="400"/>
      <c r="BD9" s="400"/>
      <c r="BE9" s="400"/>
      <c r="BF9" s="400"/>
      <c r="BG9" s="400"/>
      <c r="BH9" s="400"/>
      <c r="BI9" s="400"/>
      <c r="BJ9" s="400"/>
      <c r="BK9" s="400"/>
      <c r="BL9" s="400"/>
      <c r="BM9" s="401"/>
    </row>
    <row r="10" spans="1:65" s="404" customFormat="1" ht="12.75" customHeight="1">
      <c r="A10" s="399" t="s">
        <v>1271</v>
      </c>
      <c r="B10" s="400">
        <f t="shared" si="0"/>
        <v>2520</v>
      </c>
      <c r="C10" s="401">
        <f t="shared" si="1"/>
        <v>1606</v>
      </c>
      <c r="D10" s="402">
        <v>941</v>
      </c>
      <c r="E10" s="400">
        <v>297</v>
      </c>
      <c r="F10" s="400">
        <v>97</v>
      </c>
      <c r="G10" s="400">
        <v>271</v>
      </c>
      <c r="H10" s="401">
        <f t="shared" si="2"/>
        <v>851</v>
      </c>
      <c r="I10" s="402">
        <v>546</v>
      </c>
      <c r="J10" s="400">
        <v>2</v>
      </c>
      <c r="K10" s="400">
        <v>4</v>
      </c>
      <c r="L10" s="400">
        <v>3</v>
      </c>
      <c r="M10" s="400">
        <v>2</v>
      </c>
      <c r="N10" s="400">
        <v>9</v>
      </c>
      <c r="O10" s="400">
        <v>0</v>
      </c>
      <c r="P10" s="400">
        <v>18</v>
      </c>
      <c r="Q10" s="400">
        <v>21</v>
      </c>
      <c r="R10" s="403">
        <v>246</v>
      </c>
      <c r="S10" s="402">
        <f t="shared" si="4"/>
        <v>0</v>
      </c>
      <c r="T10" s="400"/>
      <c r="U10" s="400"/>
      <c r="V10" s="400"/>
      <c r="W10" s="400"/>
      <c r="X10" s="400"/>
      <c r="Y10" s="400"/>
      <c r="Z10" s="400"/>
      <c r="AA10" s="400">
        <f t="shared" si="5"/>
        <v>0</v>
      </c>
      <c r="AB10" s="400"/>
      <c r="AC10" s="400"/>
      <c r="AD10" s="400"/>
      <c r="AE10" s="400"/>
      <c r="AF10" s="400"/>
      <c r="AG10" s="403"/>
      <c r="AH10" s="402">
        <f t="shared" si="6"/>
        <v>61</v>
      </c>
      <c r="AI10" s="400">
        <v>58</v>
      </c>
      <c r="AJ10" s="400">
        <v>3</v>
      </c>
      <c r="AK10" s="401">
        <f t="shared" si="7"/>
        <v>0</v>
      </c>
      <c r="AL10" s="402"/>
      <c r="AM10" s="400">
        <v>0</v>
      </c>
      <c r="AN10" s="400">
        <f t="shared" si="8"/>
        <v>0</v>
      </c>
      <c r="AO10" s="400"/>
      <c r="AP10" s="400"/>
      <c r="AQ10" s="400"/>
      <c r="AR10" s="401">
        <f t="shared" si="9"/>
        <v>0</v>
      </c>
      <c r="AS10" s="402">
        <v>0</v>
      </c>
      <c r="AT10" s="403">
        <v>0</v>
      </c>
      <c r="AU10" s="402">
        <f t="shared" si="10"/>
        <v>2</v>
      </c>
      <c r="AV10" s="400">
        <v>0</v>
      </c>
      <c r="AW10" s="400">
        <v>0</v>
      </c>
      <c r="AX10" s="400"/>
      <c r="AY10" s="400">
        <v>0</v>
      </c>
      <c r="AZ10" s="400">
        <v>2</v>
      </c>
      <c r="BA10" s="400">
        <f t="shared" si="11"/>
        <v>0</v>
      </c>
      <c r="BB10" s="400"/>
      <c r="BC10" s="400"/>
      <c r="BD10" s="400">
        <f t="shared" si="12"/>
        <v>0</v>
      </c>
      <c r="BE10" s="400"/>
      <c r="BF10" s="400"/>
      <c r="BG10" s="400"/>
      <c r="BH10" s="400"/>
      <c r="BI10" s="400">
        <f t="shared" si="13"/>
        <v>0</v>
      </c>
      <c r="BJ10" s="400"/>
      <c r="BK10" s="400"/>
      <c r="BL10" s="400"/>
      <c r="BM10" s="401"/>
    </row>
    <row r="11" spans="1:65" s="404" customFormat="1" ht="12.75" customHeight="1">
      <c r="A11" s="399" t="s">
        <v>1272</v>
      </c>
      <c r="B11" s="400">
        <f t="shared" si="0"/>
        <v>5110</v>
      </c>
      <c r="C11" s="401">
        <f t="shared" si="1"/>
        <v>173</v>
      </c>
      <c r="D11" s="402">
        <v>118</v>
      </c>
      <c r="E11" s="400">
        <v>41</v>
      </c>
      <c r="F11" s="400">
        <v>14</v>
      </c>
      <c r="G11" s="400">
        <v>0</v>
      </c>
      <c r="H11" s="401">
        <f t="shared" si="2"/>
        <v>27</v>
      </c>
      <c r="I11" s="402">
        <v>21</v>
      </c>
      <c r="J11" s="400">
        <v>1</v>
      </c>
      <c r="K11" s="400">
        <v>1</v>
      </c>
      <c r="L11" s="400">
        <v>0</v>
      </c>
      <c r="M11" s="400">
        <v>0</v>
      </c>
      <c r="N11" s="400">
        <v>4</v>
      </c>
      <c r="O11" s="400">
        <v>0</v>
      </c>
      <c r="P11" s="400">
        <v>0</v>
      </c>
      <c r="Q11" s="400">
        <v>0</v>
      </c>
      <c r="R11" s="403">
        <v>0</v>
      </c>
      <c r="S11" s="402">
        <f t="shared" si="4"/>
        <v>0</v>
      </c>
      <c r="T11" s="400"/>
      <c r="U11" s="400"/>
      <c r="V11" s="400"/>
      <c r="W11" s="400"/>
      <c r="X11" s="400"/>
      <c r="Y11" s="400"/>
      <c r="Z11" s="400"/>
      <c r="AA11" s="400">
        <f t="shared" si="5"/>
        <v>0</v>
      </c>
      <c r="AB11" s="400"/>
      <c r="AC11" s="400"/>
      <c r="AD11" s="400"/>
      <c r="AE11" s="400"/>
      <c r="AF11" s="400"/>
      <c r="AG11" s="403"/>
      <c r="AH11" s="402">
        <f t="shared" si="6"/>
        <v>4888</v>
      </c>
      <c r="AI11" s="400">
        <v>4296</v>
      </c>
      <c r="AJ11" s="400">
        <v>592</v>
      </c>
      <c r="AK11" s="401">
        <f t="shared" si="7"/>
        <v>0</v>
      </c>
      <c r="AL11" s="402"/>
      <c r="AM11" s="400"/>
      <c r="AN11" s="400">
        <f t="shared" si="8"/>
        <v>0</v>
      </c>
      <c r="AO11" s="400"/>
      <c r="AP11" s="400"/>
      <c r="AQ11" s="400"/>
      <c r="AR11" s="401">
        <f t="shared" si="9"/>
        <v>0</v>
      </c>
      <c r="AS11" s="402">
        <v>0</v>
      </c>
      <c r="AT11" s="403">
        <v>0</v>
      </c>
      <c r="AU11" s="402">
        <f t="shared" si="10"/>
        <v>22</v>
      </c>
      <c r="AV11" s="400">
        <v>0</v>
      </c>
      <c r="AW11" s="400">
        <v>22</v>
      </c>
      <c r="AX11" s="400"/>
      <c r="AY11" s="400">
        <v>0</v>
      </c>
      <c r="AZ11" s="400">
        <v>0</v>
      </c>
      <c r="BA11" s="400">
        <f t="shared" si="11"/>
        <v>0</v>
      </c>
      <c r="BB11" s="400"/>
      <c r="BC11" s="400"/>
      <c r="BD11" s="400">
        <f t="shared" si="12"/>
        <v>0</v>
      </c>
      <c r="BE11" s="400"/>
      <c r="BF11" s="400"/>
      <c r="BG11" s="400"/>
      <c r="BH11" s="400"/>
      <c r="BI11" s="400">
        <f t="shared" si="13"/>
        <v>0</v>
      </c>
      <c r="BJ11" s="400"/>
      <c r="BK11" s="400"/>
      <c r="BL11" s="400"/>
      <c r="BM11" s="401"/>
    </row>
    <row r="12" spans="1:65" s="404" customFormat="1" ht="12.75" customHeight="1">
      <c r="A12" s="399" t="s">
        <v>1273</v>
      </c>
      <c r="B12" s="400">
        <f t="shared" si="0"/>
        <v>69.42</v>
      </c>
      <c r="C12" s="401">
        <f t="shared" si="1"/>
        <v>36</v>
      </c>
      <c r="D12" s="402">
        <v>24</v>
      </c>
      <c r="E12" s="400">
        <v>9</v>
      </c>
      <c r="F12" s="400">
        <v>3</v>
      </c>
      <c r="G12" s="400">
        <v>0</v>
      </c>
      <c r="H12" s="401">
        <f t="shared" si="2"/>
        <v>0</v>
      </c>
      <c r="I12" s="402">
        <v>0</v>
      </c>
      <c r="J12" s="400"/>
      <c r="K12" s="400"/>
      <c r="L12" s="400"/>
      <c r="M12" s="400"/>
      <c r="N12" s="400"/>
      <c r="O12" s="400">
        <v>0</v>
      </c>
      <c r="P12" s="400">
        <v>0</v>
      </c>
      <c r="Q12" s="400">
        <v>0</v>
      </c>
      <c r="R12" s="403"/>
      <c r="S12" s="402">
        <f t="shared" si="4"/>
        <v>0</v>
      </c>
      <c r="T12" s="400"/>
      <c r="U12" s="400"/>
      <c r="V12" s="400"/>
      <c r="W12" s="400"/>
      <c r="X12" s="400"/>
      <c r="Y12" s="400"/>
      <c r="Z12" s="400"/>
      <c r="AA12" s="400">
        <f t="shared" si="5"/>
        <v>0</v>
      </c>
      <c r="AB12" s="400"/>
      <c r="AC12" s="400"/>
      <c r="AD12" s="400"/>
      <c r="AE12" s="400"/>
      <c r="AF12" s="400"/>
      <c r="AG12" s="403"/>
      <c r="AH12" s="402">
        <f t="shared" si="6"/>
        <v>33</v>
      </c>
      <c r="AI12" s="400">
        <v>31</v>
      </c>
      <c r="AJ12" s="400">
        <v>2</v>
      </c>
      <c r="AK12" s="401">
        <f t="shared" si="7"/>
        <v>0</v>
      </c>
      <c r="AL12" s="402"/>
      <c r="AM12" s="400">
        <v>0</v>
      </c>
      <c r="AN12" s="400">
        <f t="shared" si="8"/>
        <v>0</v>
      </c>
      <c r="AO12" s="400"/>
      <c r="AP12" s="400"/>
      <c r="AQ12" s="400"/>
      <c r="AR12" s="401">
        <f t="shared" si="9"/>
        <v>0</v>
      </c>
      <c r="AS12" s="402">
        <v>0</v>
      </c>
      <c r="AT12" s="403">
        <v>0</v>
      </c>
      <c r="AU12" s="402">
        <f t="shared" si="10"/>
        <v>0.42</v>
      </c>
      <c r="AV12" s="400">
        <v>0.42</v>
      </c>
      <c r="AW12" s="400">
        <v>0</v>
      </c>
      <c r="AX12" s="400"/>
      <c r="AY12" s="400">
        <v>0</v>
      </c>
      <c r="AZ12" s="400">
        <v>0</v>
      </c>
      <c r="BA12" s="400">
        <f t="shared" si="11"/>
        <v>0</v>
      </c>
      <c r="BB12" s="400"/>
      <c r="BC12" s="400"/>
      <c r="BD12" s="400">
        <f t="shared" si="12"/>
        <v>0</v>
      </c>
      <c r="BE12" s="400"/>
      <c r="BF12" s="400"/>
      <c r="BG12" s="400"/>
      <c r="BH12" s="400"/>
      <c r="BI12" s="400">
        <f t="shared" si="13"/>
        <v>0</v>
      </c>
      <c r="BJ12" s="400"/>
      <c r="BK12" s="400"/>
      <c r="BL12" s="400"/>
      <c r="BM12" s="401"/>
    </row>
    <row r="13" spans="1:65" s="404" customFormat="1" ht="12.75" customHeight="1">
      <c r="A13" s="399" t="s">
        <v>1274</v>
      </c>
      <c r="B13" s="400">
        <f t="shared" si="0"/>
        <v>1165.337</v>
      </c>
      <c r="C13" s="401">
        <f t="shared" si="1"/>
        <v>120</v>
      </c>
      <c r="D13" s="402">
        <v>82</v>
      </c>
      <c r="E13" s="400">
        <v>28</v>
      </c>
      <c r="F13" s="400">
        <v>10</v>
      </c>
      <c r="G13" s="400">
        <v>0</v>
      </c>
      <c r="H13" s="401">
        <f t="shared" si="2"/>
        <v>685.5</v>
      </c>
      <c r="I13" s="402">
        <v>16</v>
      </c>
      <c r="J13" s="400">
        <v>0</v>
      </c>
      <c r="K13" s="400">
        <v>0.5</v>
      </c>
      <c r="L13" s="400">
        <v>0</v>
      </c>
      <c r="M13" s="400">
        <v>1</v>
      </c>
      <c r="N13" s="400">
        <v>1</v>
      </c>
      <c r="O13" s="400">
        <v>0</v>
      </c>
      <c r="P13" s="400">
        <v>2</v>
      </c>
      <c r="Q13" s="400">
        <v>1</v>
      </c>
      <c r="R13" s="403">
        <v>664</v>
      </c>
      <c r="S13" s="402">
        <f t="shared" si="4"/>
        <v>0</v>
      </c>
      <c r="T13" s="400"/>
      <c r="U13" s="400"/>
      <c r="V13" s="400"/>
      <c r="W13" s="400"/>
      <c r="X13" s="400"/>
      <c r="Y13" s="400"/>
      <c r="Z13" s="400"/>
      <c r="AA13" s="400">
        <f t="shared" si="5"/>
        <v>0</v>
      </c>
      <c r="AB13" s="400"/>
      <c r="AC13" s="400"/>
      <c r="AD13" s="400"/>
      <c r="AE13" s="400"/>
      <c r="AF13" s="400"/>
      <c r="AG13" s="403"/>
      <c r="AH13" s="402">
        <f t="shared" si="6"/>
        <v>348</v>
      </c>
      <c r="AI13" s="400">
        <v>329</v>
      </c>
      <c r="AJ13" s="400">
        <v>19</v>
      </c>
      <c r="AK13" s="401">
        <f t="shared" si="7"/>
        <v>0</v>
      </c>
      <c r="AL13" s="402"/>
      <c r="AM13" s="400">
        <v>0</v>
      </c>
      <c r="AN13" s="400">
        <f t="shared" si="8"/>
        <v>0</v>
      </c>
      <c r="AO13" s="400"/>
      <c r="AP13" s="400"/>
      <c r="AQ13" s="400"/>
      <c r="AR13" s="401">
        <f t="shared" si="9"/>
        <v>0</v>
      </c>
      <c r="AS13" s="402">
        <v>0</v>
      </c>
      <c r="AT13" s="403">
        <v>0</v>
      </c>
      <c r="AU13" s="402">
        <f t="shared" si="10"/>
        <v>11.837</v>
      </c>
      <c r="AV13" s="400">
        <v>4</v>
      </c>
      <c r="AW13" s="400">
        <v>0</v>
      </c>
      <c r="AX13" s="400"/>
      <c r="AY13" s="400">
        <v>6</v>
      </c>
      <c r="AZ13" s="400">
        <v>1.837</v>
      </c>
      <c r="BA13" s="400">
        <f t="shared" si="11"/>
        <v>0</v>
      </c>
      <c r="BB13" s="400"/>
      <c r="BC13" s="400"/>
      <c r="BD13" s="400">
        <f t="shared" si="12"/>
        <v>0</v>
      </c>
      <c r="BE13" s="400"/>
      <c r="BF13" s="400"/>
      <c r="BG13" s="400"/>
      <c r="BH13" s="400"/>
      <c r="BI13" s="400">
        <f t="shared" si="13"/>
        <v>0</v>
      </c>
      <c r="BJ13" s="400"/>
      <c r="BK13" s="400"/>
      <c r="BL13" s="400"/>
      <c r="BM13" s="401"/>
    </row>
    <row r="14" spans="1:65" s="404" customFormat="1" ht="12.75" customHeight="1">
      <c r="A14" s="399" t="s">
        <v>1275</v>
      </c>
      <c r="B14" s="400">
        <f t="shared" si="0"/>
        <v>3885.9</v>
      </c>
      <c r="C14" s="401">
        <f t="shared" si="1"/>
        <v>419</v>
      </c>
      <c r="D14" s="402">
        <v>287</v>
      </c>
      <c r="E14" s="400">
        <v>99</v>
      </c>
      <c r="F14" s="400">
        <v>33</v>
      </c>
      <c r="G14" s="400">
        <v>0</v>
      </c>
      <c r="H14" s="401">
        <f t="shared" si="2"/>
        <v>71.89999999999999</v>
      </c>
      <c r="I14" s="402">
        <v>64</v>
      </c>
      <c r="J14" s="400">
        <v>0.5</v>
      </c>
      <c r="K14" s="400">
        <v>2</v>
      </c>
      <c r="L14" s="400">
        <v>0</v>
      </c>
      <c r="M14" s="400">
        <v>1</v>
      </c>
      <c r="N14" s="400">
        <v>1.6</v>
      </c>
      <c r="O14" s="400">
        <v>0</v>
      </c>
      <c r="P14" s="400">
        <v>1</v>
      </c>
      <c r="Q14" s="400">
        <v>0.8</v>
      </c>
      <c r="R14" s="403">
        <v>1</v>
      </c>
      <c r="S14" s="402">
        <f t="shared" si="4"/>
        <v>0</v>
      </c>
      <c r="T14" s="400"/>
      <c r="U14" s="400"/>
      <c r="V14" s="400"/>
      <c r="W14" s="400"/>
      <c r="X14" s="400"/>
      <c r="Y14" s="400"/>
      <c r="Z14" s="400"/>
      <c r="AA14" s="400">
        <f t="shared" si="5"/>
        <v>0</v>
      </c>
      <c r="AB14" s="400"/>
      <c r="AC14" s="400"/>
      <c r="AD14" s="400"/>
      <c r="AE14" s="400"/>
      <c r="AF14" s="400"/>
      <c r="AG14" s="403"/>
      <c r="AH14" s="402">
        <f t="shared" si="6"/>
        <v>437</v>
      </c>
      <c r="AI14" s="400">
        <v>412</v>
      </c>
      <c r="AJ14" s="400">
        <v>25</v>
      </c>
      <c r="AK14" s="401">
        <f t="shared" si="7"/>
        <v>0</v>
      </c>
      <c r="AL14" s="402"/>
      <c r="AM14" s="400">
        <v>0</v>
      </c>
      <c r="AN14" s="400">
        <f t="shared" si="8"/>
        <v>0</v>
      </c>
      <c r="AO14" s="400"/>
      <c r="AP14" s="400"/>
      <c r="AQ14" s="400"/>
      <c r="AR14" s="401">
        <f t="shared" si="9"/>
        <v>0</v>
      </c>
      <c r="AS14" s="402">
        <v>0</v>
      </c>
      <c r="AT14" s="403">
        <v>0</v>
      </c>
      <c r="AU14" s="402">
        <f t="shared" si="10"/>
        <v>2958</v>
      </c>
      <c r="AV14" s="400">
        <v>2400</v>
      </c>
      <c r="AW14" s="400">
        <v>0</v>
      </c>
      <c r="AX14" s="400"/>
      <c r="AY14" s="400">
        <v>0</v>
      </c>
      <c r="AZ14" s="400">
        <v>558</v>
      </c>
      <c r="BA14" s="400">
        <f t="shared" si="11"/>
        <v>0</v>
      </c>
      <c r="BB14" s="400"/>
      <c r="BC14" s="400"/>
      <c r="BD14" s="400">
        <f t="shared" si="12"/>
        <v>0</v>
      </c>
      <c r="BE14" s="400"/>
      <c r="BF14" s="400"/>
      <c r="BG14" s="400"/>
      <c r="BH14" s="400"/>
      <c r="BI14" s="400">
        <f t="shared" si="13"/>
        <v>0</v>
      </c>
      <c r="BJ14" s="400"/>
      <c r="BK14" s="400"/>
      <c r="BL14" s="400"/>
      <c r="BM14" s="401"/>
    </row>
    <row r="15" spans="1:65" s="404" customFormat="1" ht="12.75" customHeight="1">
      <c r="A15" s="399" t="s">
        <v>1276</v>
      </c>
      <c r="B15" s="400">
        <f t="shared" si="0"/>
        <v>5118.79608</v>
      </c>
      <c r="C15" s="401">
        <f t="shared" si="1"/>
        <v>322</v>
      </c>
      <c r="D15" s="402">
        <v>220</v>
      </c>
      <c r="E15" s="400">
        <v>77</v>
      </c>
      <c r="F15" s="400">
        <v>25</v>
      </c>
      <c r="G15" s="400">
        <v>0</v>
      </c>
      <c r="H15" s="401">
        <f t="shared" si="2"/>
        <v>109.79608</v>
      </c>
      <c r="I15" s="402">
        <v>41</v>
      </c>
      <c r="J15" s="400">
        <v>1</v>
      </c>
      <c r="K15" s="400">
        <v>0.79608</v>
      </c>
      <c r="L15" s="400">
        <v>0</v>
      </c>
      <c r="M15" s="400">
        <v>1</v>
      </c>
      <c r="N15" s="400">
        <v>1</v>
      </c>
      <c r="O15" s="400">
        <v>0</v>
      </c>
      <c r="P15" s="400">
        <v>3</v>
      </c>
      <c r="Q15" s="400">
        <v>0</v>
      </c>
      <c r="R15" s="403">
        <v>62</v>
      </c>
      <c r="S15" s="402">
        <f t="shared" si="4"/>
        <v>0</v>
      </c>
      <c r="T15" s="400"/>
      <c r="U15" s="400"/>
      <c r="V15" s="400"/>
      <c r="W15" s="400"/>
      <c r="X15" s="400"/>
      <c r="Y15" s="400"/>
      <c r="Z15" s="400"/>
      <c r="AA15" s="400">
        <f t="shared" si="5"/>
        <v>0</v>
      </c>
      <c r="AB15" s="400"/>
      <c r="AC15" s="400"/>
      <c r="AD15" s="400"/>
      <c r="AE15" s="400"/>
      <c r="AF15" s="400"/>
      <c r="AG15" s="403"/>
      <c r="AH15" s="402">
        <f t="shared" si="6"/>
        <v>4291</v>
      </c>
      <c r="AI15" s="400">
        <v>3145</v>
      </c>
      <c r="AJ15" s="400">
        <v>1146</v>
      </c>
      <c r="AK15" s="401">
        <f t="shared" si="7"/>
        <v>0</v>
      </c>
      <c r="AL15" s="402"/>
      <c r="AM15" s="400">
        <v>0</v>
      </c>
      <c r="AN15" s="400">
        <f t="shared" si="8"/>
        <v>0</v>
      </c>
      <c r="AO15" s="400"/>
      <c r="AP15" s="400"/>
      <c r="AQ15" s="400"/>
      <c r="AR15" s="401">
        <f t="shared" si="9"/>
        <v>0</v>
      </c>
      <c r="AS15" s="402">
        <v>0</v>
      </c>
      <c r="AT15" s="403">
        <v>0</v>
      </c>
      <c r="AU15" s="402">
        <f t="shared" si="10"/>
        <v>396</v>
      </c>
      <c r="AV15" s="400">
        <v>7</v>
      </c>
      <c r="AW15" s="400">
        <v>0</v>
      </c>
      <c r="AX15" s="400"/>
      <c r="AY15" s="400">
        <v>0</v>
      </c>
      <c r="AZ15" s="400">
        <v>389</v>
      </c>
      <c r="BA15" s="400">
        <f t="shared" si="11"/>
        <v>0</v>
      </c>
      <c r="BB15" s="400"/>
      <c r="BC15" s="400"/>
      <c r="BD15" s="400">
        <f t="shared" si="12"/>
        <v>0</v>
      </c>
      <c r="BE15" s="400"/>
      <c r="BF15" s="400"/>
      <c r="BG15" s="400"/>
      <c r="BH15" s="400"/>
      <c r="BI15" s="400">
        <f t="shared" si="13"/>
        <v>0</v>
      </c>
      <c r="BJ15" s="400"/>
      <c r="BK15" s="400"/>
      <c r="BL15" s="400"/>
      <c r="BM15" s="401"/>
    </row>
    <row r="16" spans="1:65" s="404" customFormat="1" ht="12.75" customHeight="1">
      <c r="A16" s="399" t="s">
        <v>1277</v>
      </c>
      <c r="B16" s="400">
        <f t="shared" si="0"/>
        <v>229.961072</v>
      </c>
      <c r="C16" s="401">
        <f t="shared" si="1"/>
        <v>0</v>
      </c>
      <c r="D16" s="402">
        <v>0</v>
      </c>
      <c r="E16" s="400">
        <v>0</v>
      </c>
      <c r="F16" s="400">
        <v>0</v>
      </c>
      <c r="G16" s="400">
        <v>0</v>
      </c>
      <c r="H16" s="401">
        <f t="shared" si="2"/>
        <v>180</v>
      </c>
      <c r="I16" s="402">
        <v>0</v>
      </c>
      <c r="J16" s="400">
        <v>0</v>
      </c>
      <c r="K16" s="400">
        <v>0</v>
      </c>
      <c r="L16" s="400">
        <v>0</v>
      </c>
      <c r="M16" s="400">
        <v>0</v>
      </c>
      <c r="N16" s="400">
        <v>0</v>
      </c>
      <c r="O16" s="400">
        <v>0</v>
      </c>
      <c r="P16" s="400">
        <v>0</v>
      </c>
      <c r="Q16" s="400">
        <v>0</v>
      </c>
      <c r="R16" s="403">
        <v>180</v>
      </c>
      <c r="S16" s="402">
        <f t="shared" si="4"/>
        <v>0</v>
      </c>
      <c r="T16" s="400"/>
      <c r="U16" s="400"/>
      <c r="V16" s="400"/>
      <c r="W16" s="400"/>
      <c r="X16" s="400"/>
      <c r="Y16" s="400"/>
      <c r="Z16" s="400"/>
      <c r="AA16" s="400">
        <f t="shared" si="5"/>
        <v>0</v>
      </c>
      <c r="AB16" s="400"/>
      <c r="AC16" s="400"/>
      <c r="AD16" s="400"/>
      <c r="AE16" s="400"/>
      <c r="AF16" s="400"/>
      <c r="AG16" s="403"/>
      <c r="AH16" s="402">
        <f t="shared" si="6"/>
        <v>45.799872</v>
      </c>
      <c r="AI16" s="400">
        <v>43</v>
      </c>
      <c r="AJ16" s="400">
        <v>2.799872</v>
      </c>
      <c r="AK16" s="401">
        <f t="shared" si="7"/>
        <v>0</v>
      </c>
      <c r="AL16" s="402"/>
      <c r="AM16" s="400">
        <v>0</v>
      </c>
      <c r="AN16" s="400">
        <f t="shared" si="8"/>
        <v>0</v>
      </c>
      <c r="AO16" s="400"/>
      <c r="AP16" s="400"/>
      <c r="AQ16" s="400"/>
      <c r="AR16" s="401">
        <f t="shared" si="9"/>
        <v>0</v>
      </c>
      <c r="AS16" s="402">
        <v>0</v>
      </c>
      <c r="AT16" s="403">
        <v>0</v>
      </c>
      <c r="AU16" s="402">
        <f t="shared" si="10"/>
        <v>4.1612</v>
      </c>
      <c r="AV16" s="400">
        <v>2</v>
      </c>
      <c r="AW16" s="400">
        <v>0</v>
      </c>
      <c r="AX16" s="400"/>
      <c r="AY16" s="400">
        <v>0</v>
      </c>
      <c r="AZ16" s="400">
        <v>2.1612</v>
      </c>
      <c r="BA16" s="400">
        <f t="shared" si="11"/>
        <v>0</v>
      </c>
      <c r="BB16" s="400"/>
      <c r="BC16" s="400"/>
      <c r="BD16" s="400">
        <f t="shared" si="12"/>
        <v>0</v>
      </c>
      <c r="BE16" s="400"/>
      <c r="BF16" s="400"/>
      <c r="BG16" s="400"/>
      <c r="BH16" s="400"/>
      <c r="BI16" s="400">
        <f t="shared" si="13"/>
        <v>0</v>
      </c>
      <c r="BJ16" s="400"/>
      <c r="BK16" s="400"/>
      <c r="BL16" s="400"/>
      <c r="BM16" s="401"/>
    </row>
    <row r="17" spans="1:65" s="404" customFormat="1" ht="12.75" customHeight="1">
      <c r="A17" s="399" t="s">
        <v>1278</v>
      </c>
      <c r="B17" s="400">
        <f t="shared" si="0"/>
        <v>1268.252</v>
      </c>
      <c r="C17" s="401">
        <v>77</v>
      </c>
      <c r="D17" s="402">
        <v>53</v>
      </c>
      <c r="E17" s="400">
        <v>18</v>
      </c>
      <c r="F17" s="400">
        <v>6</v>
      </c>
      <c r="G17" s="400">
        <v>0</v>
      </c>
      <c r="H17" s="401">
        <f t="shared" si="2"/>
        <v>253</v>
      </c>
      <c r="I17" s="402">
        <v>11</v>
      </c>
      <c r="J17" s="400">
        <v>0</v>
      </c>
      <c r="K17" s="400"/>
      <c r="L17" s="400">
        <v>0</v>
      </c>
      <c r="M17" s="400">
        <v>0</v>
      </c>
      <c r="N17" s="400">
        <v>1</v>
      </c>
      <c r="O17" s="400">
        <v>0</v>
      </c>
      <c r="P17" s="400">
        <v>1</v>
      </c>
      <c r="Q17" s="400">
        <v>0</v>
      </c>
      <c r="R17" s="403">
        <v>240</v>
      </c>
      <c r="S17" s="402">
        <f t="shared" si="4"/>
        <v>0</v>
      </c>
      <c r="T17" s="400"/>
      <c r="U17" s="400"/>
      <c r="V17" s="400"/>
      <c r="W17" s="400"/>
      <c r="X17" s="400"/>
      <c r="Y17" s="400"/>
      <c r="Z17" s="400"/>
      <c r="AA17" s="400">
        <f t="shared" si="5"/>
        <v>0</v>
      </c>
      <c r="AB17" s="400"/>
      <c r="AC17" s="400"/>
      <c r="AD17" s="400"/>
      <c r="AE17" s="400"/>
      <c r="AF17" s="400"/>
      <c r="AG17" s="403"/>
      <c r="AH17" s="402">
        <f t="shared" si="6"/>
        <v>938</v>
      </c>
      <c r="AI17" s="400">
        <v>271</v>
      </c>
      <c r="AJ17" s="400">
        <v>667</v>
      </c>
      <c r="AK17" s="401">
        <f t="shared" si="7"/>
        <v>0</v>
      </c>
      <c r="AL17" s="402"/>
      <c r="AM17" s="400">
        <v>0</v>
      </c>
      <c r="AN17" s="400">
        <f t="shared" si="8"/>
        <v>0</v>
      </c>
      <c r="AO17" s="400"/>
      <c r="AP17" s="400"/>
      <c r="AQ17" s="400"/>
      <c r="AR17" s="401">
        <f t="shared" si="9"/>
        <v>0</v>
      </c>
      <c r="AS17" s="402">
        <v>0</v>
      </c>
      <c r="AT17" s="403">
        <v>0</v>
      </c>
      <c r="AU17" s="402">
        <f t="shared" si="10"/>
        <v>0.252</v>
      </c>
      <c r="AV17" s="400">
        <v>0.18</v>
      </c>
      <c r="AW17" s="400">
        <v>0</v>
      </c>
      <c r="AX17" s="400"/>
      <c r="AY17" s="400">
        <v>0</v>
      </c>
      <c r="AZ17" s="400">
        <v>0.072</v>
      </c>
      <c r="BA17" s="400">
        <f t="shared" si="11"/>
        <v>0</v>
      </c>
      <c r="BB17" s="400"/>
      <c r="BC17" s="400"/>
      <c r="BD17" s="400">
        <f t="shared" si="12"/>
        <v>0</v>
      </c>
      <c r="BE17" s="400"/>
      <c r="BF17" s="400"/>
      <c r="BG17" s="400"/>
      <c r="BH17" s="400"/>
      <c r="BI17" s="400">
        <f t="shared" si="13"/>
        <v>0</v>
      </c>
      <c r="BJ17" s="400"/>
      <c r="BK17" s="400"/>
      <c r="BL17" s="400"/>
      <c r="BM17" s="401"/>
    </row>
    <row r="18" spans="1:65" s="404" customFormat="1" ht="12.75" customHeight="1">
      <c r="A18" s="399" t="s">
        <v>1279</v>
      </c>
      <c r="B18" s="400">
        <f t="shared" si="0"/>
        <v>3097</v>
      </c>
      <c r="C18" s="401">
        <f t="shared" si="1"/>
        <v>932</v>
      </c>
      <c r="D18" s="402">
        <v>548</v>
      </c>
      <c r="E18" s="400">
        <v>189</v>
      </c>
      <c r="F18" s="400">
        <v>61</v>
      </c>
      <c r="G18" s="400">
        <v>134</v>
      </c>
      <c r="H18" s="401">
        <f t="shared" si="2"/>
        <v>251</v>
      </c>
      <c r="I18" s="402">
        <v>125</v>
      </c>
      <c r="J18" s="400">
        <v>3</v>
      </c>
      <c r="K18" s="400">
        <v>3</v>
      </c>
      <c r="L18" s="400">
        <v>1</v>
      </c>
      <c r="M18" s="400">
        <v>2</v>
      </c>
      <c r="N18" s="400">
        <v>5</v>
      </c>
      <c r="O18" s="400">
        <v>0</v>
      </c>
      <c r="P18" s="400">
        <v>21</v>
      </c>
      <c r="Q18" s="400">
        <v>4</v>
      </c>
      <c r="R18" s="403">
        <v>87</v>
      </c>
      <c r="S18" s="402">
        <f t="shared" si="4"/>
        <v>0</v>
      </c>
      <c r="T18" s="400"/>
      <c r="U18" s="400"/>
      <c r="V18" s="400"/>
      <c r="W18" s="400"/>
      <c r="X18" s="400"/>
      <c r="Y18" s="400"/>
      <c r="Z18" s="400"/>
      <c r="AA18" s="400">
        <f t="shared" si="5"/>
        <v>0</v>
      </c>
      <c r="AB18" s="400"/>
      <c r="AC18" s="400"/>
      <c r="AD18" s="400"/>
      <c r="AE18" s="400"/>
      <c r="AF18" s="400"/>
      <c r="AG18" s="403"/>
      <c r="AH18" s="402">
        <f t="shared" si="6"/>
        <v>1653</v>
      </c>
      <c r="AI18" s="400">
        <v>1506</v>
      </c>
      <c r="AJ18" s="400">
        <v>147</v>
      </c>
      <c r="AK18" s="401">
        <f t="shared" si="7"/>
        <v>0</v>
      </c>
      <c r="AL18" s="402"/>
      <c r="AM18" s="400">
        <v>0</v>
      </c>
      <c r="AN18" s="400">
        <f t="shared" si="8"/>
        <v>0</v>
      </c>
      <c r="AO18" s="400"/>
      <c r="AP18" s="400"/>
      <c r="AQ18" s="400"/>
      <c r="AR18" s="401">
        <f t="shared" si="9"/>
        <v>0</v>
      </c>
      <c r="AS18" s="402">
        <v>0</v>
      </c>
      <c r="AT18" s="403">
        <v>0</v>
      </c>
      <c r="AU18" s="402">
        <f t="shared" si="10"/>
        <v>261</v>
      </c>
      <c r="AV18" s="400">
        <v>155</v>
      </c>
      <c r="AW18" s="400">
        <v>0</v>
      </c>
      <c r="AX18" s="400"/>
      <c r="AY18" s="400">
        <v>3</v>
      </c>
      <c r="AZ18" s="400">
        <v>103</v>
      </c>
      <c r="BA18" s="400">
        <f t="shared" si="11"/>
        <v>0</v>
      </c>
      <c r="BB18" s="400"/>
      <c r="BC18" s="400"/>
      <c r="BD18" s="400">
        <f t="shared" si="12"/>
        <v>0</v>
      </c>
      <c r="BE18" s="400"/>
      <c r="BF18" s="400"/>
      <c r="BG18" s="400"/>
      <c r="BH18" s="400"/>
      <c r="BI18" s="400">
        <f t="shared" si="13"/>
        <v>0</v>
      </c>
      <c r="BJ18" s="400"/>
      <c r="BK18" s="400"/>
      <c r="BL18" s="400"/>
      <c r="BM18" s="401"/>
    </row>
    <row r="19" spans="1:65" s="404" customFormat="1" ht="12.75" customHeight="1">
      <c r="A19" s="399" t="s">
        <v>1280</v>
      </c>
      <c r="B19" s="400">
        <f t="shared" si="0"/>
        <v>741.2</v>
      </c>
      <c r="C19" s="401">
        <f t="shared" si="1"/>
        <v>120</v>
      </c>
      <c r="D19" s="402">
        <v>82</v>
      </c>
      <c r="E19" s="400">
        <v>29</v>
      </c>
      <c r="F19" s="400">
        <v>9</v>
      </c>
      <c r="G19" s="400">
        <v>0</v>
      </c>
      <c r="H19" s="401">
        <f t="shared" si="2"/>
        <v>16.2</v>
      </c>
      <c r="I19" s="402">
        <v>15</v>
      </c>
      <c r="J19" s="400">
        <v>0.2</v>
      </c>
      <c r="K19" s="400"/>
      <c r="L19" s="400">
        <v>0</v>
      </c>
      <c r="M19" s="400">
        <v>0</v>
      </c>
      <c r="N19" s="400">
        <v>1</v>
      </c>
      <c r="O19" s="400">
        <v>0</v>
      </c>
      <c r="P19" s="400">
        <v>0</v>
      </c>
      <c r="Q19" s="400">
        <v>0</v>
      </c>
      <c r="R19" s="403">
        <v>0</v>
      </c>
      <c r="S19" s="402">
        <f t="shared" si="4"/>
        <v>0</v>
      </c>
      <c r="T19" s="400"/>
      <c r="U19" s="400"/>
      <c r="V19" s="400"/>
      <c r="W19" s="400"/>
      <c r="X19" s="400"/>
      <c r="Y19" s="400"/>
      <c r="Z19" s="400"/>
      <c r="AA19" s="400">
        <f t="shared" si="5"/>
        <v>0</v>
      </c>
      <c r="AB19" s="400"/>
      <c r="AC19" s="400"/>
      <c r="AD19" s="400"/>
      <c r="AE19" s="400"/>
      <c r="AF19" s="400"/>
      <c r="AG19" s="403"/>
      <c r="AH19" s="402">
        <f t="shared" si="6"/>
        <v>239</v>
      </c>
      <c r="AI19" s="400">
        <v>226</v>
      </c>
      <c r="AJ19" s="400">
        <v>13</v>
      </c>
      <c r="AK19" s="401">
        <f t="shared" si="7"/>
        <v>0</v>
      </c>
      <c r="AL19" s="402"/>
      <c r="AM19" s="400">
        <v>0</v>
      </c>
      <c r="AN19" s="400">
        <f t="shared" si="8"/>
        <v>0</v>
      </c>
      <c r="AO19" s="400"/>
      <c r="AP19" s="400"/>
      <c r="AQ19" s="400"/>
      <c r="AR19" s="401">
        <f t="shared" si="9"/>
        <v>0</v>
      </c>
      <c r="AS19" s="402">
        <v>0</v>
      </c>
      <c r="AT19" s="403">
        <v>0</v>
      </c>
      <c r="AU19" s="402">
        <f t="shared" si="10"/>
        <v>366</v>
      </c>
      <c r="AV19" s="400">
        <v>1</v>
      </c>
      <c r="AW19" s="400">
        <v>0</v>
      </c>
      <c r="AX19" s="400"/>
      <c r="AY19" s="400">
        <v>0</v>
      </c>
      <c r="AZ19" s="400">
        <v>365</v>
      </c>
      <c r="BA19" s="400">
        <f t="shared" si="11"/>
        <v>0</v>
      </c>
      <c r="BB19" s="400"/>
      <c r="BC19" s="400"/>
      <c r="BD19" s="400">
        <f t="shared" si="12"/>
        <v>0</v>
      </c>
      <c r="BE19" s="400"/>
      <c r="BF19" s="400"/>
      <c r="BG19" s="400"/>
      <c r="BH19" s="400"/>
      <c r="BI19" s="400">
        <f t="shared" si="13"/>
        <v>0</v>
      </c>
      <c r="BJ19" s="400"/>
      <c r="BK19" s="400"/>
      <c r="BL19" s="400"/>
      <c r="BM19" s="401"/>
    </row>
    <row r="20" spans="1:65" s="404" customFormat="1" ht="12.75" customHeight="1">
      <c r="A20" s="399" t="s">
        <v>1281</v>
      </c>
      <c r="B20" s="400">
        <f t="shared" si="0"/>
        <v>0.48</v>
      </c>
      <c r="C20" s="401">
        <f t="shared" si="1"/>
        <v>0</v>
      </c>
      <c r="D20" s="402">
        <v>0</v>
      </c>
      <c r="E20" s="400">
        <v>0</v>
      </c>
      <c r="F20" s="400">
        <v>0</v>
      </c>
      <c r="G20" s="400">
        <v>0</v>
      </c>
      <c r="H20" s="401">
        <f t="shared" si="2"/>
        <v>0</v>
      </c>
      <c r="I20" s="402">
        <v>0</v>
      </c>
      <c r="J20" s="400">
        <v>0</v>
      </c>
      <c r="K20" s="400"/>
      <c r="L20" s="400">
        <v>0</v>
      </c>
      <c r="M20" s="400">
        <v>0</v>
      </c>
      <c r="N20" s="400">
        <v>0</v>
      </c>
      <c r="O20" s="400">
        <v>0</v>
      </c>
      <c r="P20" s="400">
        <v>0</v>
      </c>
      <c r="Q20" s="400">
        <v>0</v>
      </c>
      <c r="R20" s="403">
        <v>0</v>
      </c>
      <c r="S20" s="402">
        <f t="shared" si="4"/>
        <v>0</v>
      </c>
      <c r="T20" s="400"/>
      <c r="U20" s="400"/>
      <c r="V20" s="400"/>
      <c r="W20" s="400"/>
      <c r="X20" s="400"/>
      <c r="Y20" s="400"/>
      <c r="Z20" s="400"/>
      <c r="AA20" s="400">
        <f t="shared" si="5"/>
        <v>0</v>
      </c>
      <c r="AB20" s="400"/>
      <c r="AC20" s="400"/>
      <c r="AD20" s="400"/>
      <c r="AE20" s="400"/>
      <c r="AF20" s="400"/>
      <c r="AG20" s="403"/>
      <c r="AH20" s="402">
        <f t="shared" si="6"/>
        <v>0</v>
      </c>
      <c r="AI20" s="400">
        <v>0</v>
      </c>
      <c r="AJ20" s="400">
        <v>0</v>
      </c>
      <c r="AK20" s="401">
        <f t="shared" si="7"/>
        <v>0</v>
      </c>
      <c r="AL20" s="402"/>
      <c r="AM20" s="400">
        <v>0</v>
      </c>
      <c r="AN20" s="400">
        <f t="shared" si="8"/>
        <v>0</v>
      </c>
      <c r="AO20" s="400"/>
      <c r="AP20" s="400"/>
      <c r="AQ20" s="400"/>
      <c r="AR20" s="401">
        <f t="shared" si="9"/>
        <v>0</v>
      </c>
      <c r="AS20" s="402">
        <v>0</v>
      </c>
      <c r="AT20" s="403">
        <v>0</v>
      </c>
      <c r="AU20" s="402">
        <f t="shared" si="10"/>
        <v>0.48</v>
      </c>
      <c r="AV20" s="400">
        <v>0.432</v>
      </c>
      <c r="AW20" s="400">
        <v>0</v>
      </c>
      <c r="AX20" s="400"/>
      <c r="AY20" s="400">
        <v>0</v>
      </c>
      <c r="AZ20" s="400">
        <v>0.048</v>
      </c>
      <c r="BA20" s="400">
        <f t="shared" si="11"/>
        <v>0</v>
      </c>
      <c r="BB20" s="400"/>
      <c r="BC20" s="400"/>
      <c r="BD20" s="400">
        <f t="shared" si="12"/>
        <v>0</v>
      </c>
      <c r="BE20" s="400"/>
      <c r="BF20" s="400"/>
      <c r="BG20" s="400"/>
      <c r="BH20" s="400"/>
      <c r="BI20" s="400">
        <f t="shared" si="13"/>
        <v>0</v>
      </c>
      <c r="BJ20" s="400"/>
      <c r="BK20" s="400"/>
      <c r="BL20" s="400"/>
      <c r="BM20" s="401"/>
    </row>
    <row r="21" spans="1:65" s="404" customFormat="1" ht="12.75" customHeight="1">
      <c r="A21" s="399" t="s">
        <v>1282</v>
      </c>
      <c r="B21" s="400">
        <f t="shared" si="0"/>
        <v>281.5972</v>
      </c>
      <c r="C21" s="401">
        <f t="shared" si="1"/>
        <v>109</v>
      </c>
      <c r="D21" s="402">
        <v>74</v>
      </c>
      <c r="E21" s="400">
        <v>26</v>
      </c>
      <c r="F21" s="400">
        <v>9</v>
      </c>
      <c r="G21" s="400">
        <v>0</v>
      </c>
      <c r="H21" s="401">
        <f t="shared" si="2"/>
        <v>117.8</v>
      </c>
      <c r="I21" s="402">
        <v>13</v>
      </c>
      <c r="J21" s="400">
        <v>0.5</v>
      </c>
      <c r="K21" s="400"/>
      <c r="L21" s="400">
        <v>0</v>
      </c>
      <c r="M21" s="400">
        <v>0</v>
      </c>
      <c r="N21" s="400">
        <v>0.3</v>
      </c>
      <c r="O21" s="400">
        <v>0</v>
      </c>
      <c r="P21" s="400">
        <v>0</v>
      </c>
      <c r="Q21" s="400">
        <v>0</v>
      </c>
      <c r="R21" s="403">
        <v>104</v>
      </c>
      <c r="S21" s="402">
        <f t="shared" si="4"/>
        <v>0</v>
      </c>
      <c r="T21" s="400"/>
      <c r="U21" s="400"/>
      <c r="V21" s="400"/>
      <c r="W21" s="400"/>
      <c r="X21" s="400"/>
      <c r="Y21" s="400"/>
      <c r="Z21" s="400"/>
      <c r="AA21" s="400">
        <f t="shared" si="5"/>
        <v>0</v>
      </c>
      <c r="AB21" s="400"/>
      <c r="AC21" s="400"/>
      <c r="AD21" s="400"/>
      <c r="AE21" s="400"/>
      <c r="AF21" s="400"/>
      <c r="AG21" s="403"/>
      <c r="AH21" s="402">
        <f t="shared" si="6"/>
        <v>49</v>
      </c>
      <c r="AI21" s="400">
        <v>47</v>
      </c>
      <c r="AJ21" s="400">
        <v>2</v>
      </c>
      <c r="AK21" s="401">
        <f t="shared" si="7"/>
        <v>0</v>
      </c>
      <c r="AL21" s="402"/>
      <c r="AM21" s="400">
        <v>0</v>
      </c>
      <c r="AN21" s="400">
        <f t="shared" si="8"/>
        <v>0</v>
      </c>
      <c r="AO21" s="400"/>
      <c r="AP21" s="400"/>
      <c r="AQ21" s="400"/>
      <c r="AR21" s="401">
        <f t="shared" si="9"/>
        <v>0</v>
      </c>
      <c r="AS21" s="402">
        <v>0</v>
      </c>
      <c r="AT21" s="403">
        <v>0</v>
      </c>
      <c r="AU21" s="402">
        <f t="shared" si="10"/>
        <v>5.7972</v>
      </c>
      <c r="AV21" s="400"/>
      <c r="AW21" s="400">
        <v>0</v>
      </c>
      <c r="AX21" s="400"/>
      <c r="AY21" s="400">
        <v>5.7972</v>
      </c>
      <c r="AZ21" s="400">
        <v>0</v>
      </c>
      <c r="BA21" s="400">
        <f t="shared" si="11"/>
        <v>0</v>
      </c>
      <c r="BB21" s="400"/>
      <c r="BC21" s="400"/>
      <c r="BD21" s="400">
        <f t="shared" si="12"/>
        <v>0</v>
      </c>
      <c r="BE21" s="400"/>
      <c r="BF21" s="400"/>
      <c r="BG21" s="400"/>
      <c r="BH21" s="400"/>
      <c r="BI21" s="400">
        <f t="shared" si="13"/>
        <v>0</v>
      </c>
      <c r="BJ21" s="400"/>
      <c r="BK21" s="400"/>
      <c r="BL21" s="400"/>
      <c r="BM21" s="401"/>
    </row>
    <row r="22" spans="1:65" ht="12.75" customHeight="1">
      <c r="A22" s="389" t="s">
        <v>1283</v>
      </c>
      <c r="B22" s="394">
        <f t="shared" si="0"/>
        <v>0</v>
      </c>
      <c r="C22" s="390">
        <f t="shared" si="1"/>
        <v>0</v>
      </c>
      <c r="D22" s="395"/>
      <c r="E22" s="394"/>
      <c r="F22" s="394"/>
      <c r="G22" s="394"/>
      <c r="H22" s="390">
        <f t="shared" si="2"/>
        <v>0</v>
      </c>
      <c r="I22" s="395"/>
      <c r="J22" s="394"/>
      <c r="K22" s="394"/>
      <c r="L22" s="394"/>
      <c r="M22" s="394"/>
      <c r="N22" s="394"/>
      <c r="O22" s="394"/>
      <c r="P22" s="394"/>
      <c r="Q22" s="394"/>
      <c r="R22" s="391"/>
      <c r="S22" s="395">
        <f t="shared" si="4"/>
        <v>0</v>
      </c>
      <c r="T22" s="394"/>
      <c r="U22" s="394"/>
      <c r="V22" s="394"/>
      <c r="W22" s="394"/>
      <c r="X22" s="394"/>
      <c r="Y22" s="394"/>
      <c r="Z22" s="394"/>
      <c r="AA22" s="394">
        <f t="shared" si="5"/>
        <v>0</v>
      </c>
      <c r="AB22" s="394"/>
      <c r="AC22" s="394"/>
      <c r="AD22" s="394"/>
      <c r="AE22" s="394"/>
      <c r="AF22" s="394"/>
      <c r="AG22" s="391"/>
      <c r="AH22" s="395">
        <f t="shared" si="6"/>
        <v>0</v>
      </c>
      <c r="AI22" s="394"/>
      <c r="AJ22" s="394"/>
      <c r="AK22" s="390"/>
      <c r="AL22" s="395"/>
      <c r="AM22" s="394"/>
      <c r="AN22" s="394">
        <f t="shared" si="8"/>
        <v>0</v>
      </c>
      <c r="AO22" s="394"/>
      <c r="AP22" s="394"/>
      <c r="AQ22" s="394"/>
      <c r="AR22" s="390">
        <f t="shared" si="9"/>
        <v>0</v>
      </c>
      <c r="AS22" s="395"/>
      <c r="AT22" s="391"/>
      <c r="AU22" s="395">
        <f t="shared" si="10"/>
        <v>0</v>
      </c>
      <c r="AV22" s="394"/>
      <c r="AW22" s="394"/>
      <c r="AX22" s="394"/>
      <c r="AY22" s="394"/>
      <c r="AZ22" s="394"/>
      <c r="BA22" s="394">
        <f t="shared" si="11"/>
        <v>0</v>
      </c>
      <c r="BB22" s="394"/>
      <c r="BC22" s="394"/>
      <c r="BD22" s="394">
        <f t="shared" si="12"/>
        <v>0</v>
      </c>
      <c r="BE22" s="394"/>
      <c r="BF22" s="394"/>
      <c r="BG22" s="394"/>
      <c r="BH22" s="394"/>
      <c r="BI22" s="394">
        <f t="shared" si="13"/>
        <v>0</v>
      </c>
      <c r="BJ22" s="394"/>
      <c r="BK22" s="394"/>
      <c r="BL22" s="394"/>
      <c r="BM22" s="390"/>
    </row>
    <row r="23" spans="1:65" s="404" customFormat="1" ht="12.75" customHeight="1">
      <c r="A23" s="399" t="s">
        <v>1284</v>
      </c>
      <c r="B23" s="400">
        <f t="shared" si="0"/>
        <v>746.206</v>
      </c>
      <c r="C23" s="401">
        <f t="shared" si="1"/>
        <v>366</v>
      </c>
      <c r="D23" s="402">
        <v>210</v>
      </c>
      <c r="E23" s="400">
        <v>86</v>
      </c>
      <c r="F23" s="400">
        <v>29</v>
      </c>
      <c r="G23" s="400">
        <v>41</v>
      </c>
      <c r="H23" s="401">
        <f t="shared" si="2"/>
        <v>36.17</v>
      </c>
      <c r="I23" s="402">
        <v>25</v>
      </c>
      <c r="J23" s="400">
        <v>0.65</v>
      </c>
      <c r="K23" s="400">
        <v>1</v>
      </c>
      <c r="L23" s="400">
        <v>0</v>
      </c>
      <c r="M23" s="400">
        <v>6</v>
      </c>
      <c r="N23" s="400">
        <v>0.52</v>
      </c>
      <c r="O23" s="400">
        <v>0</v>
      </c>
      <c r="P23" s="400">
        <v>1</v>
      </c>
      <c r="Q23" s="400">
        <v>1</v>
      </c>
      <c r="R23" s="403">
        <v>1</v>
      </c>
      <c r="S23" s="402">
        <f t="shared" si="4"/>
        <v>0</v>
      </c>
      <c r="T23" s="400"/>
      <c r="U23" s="400"/>
      <c r="V23" s="400"/>
      <c r="W23" s="400"/>
      <c r="X23" s="400"/>
      <c r="Y23" s="400"/>
      <c r="Z23" s="400"/>
      <c r="AA23" s="400">
        <f t="shared" si="5"/>
        <v>0</v>
      </c>
      <c r="AB23" s="400"/>
      <c r="AC23" s="400"/>
      <c r="AD23" s="400"/>
      <c r="AE23" s="400"/>
      <c r="AF23" s="400"/>
      <c r="AG23" s="403"/>
      <c r="AH23" s="402">
        <f t="shared" si="6"/>
        <v>343</v>
      </c>
      <c r="AI23" s="400">
        <v>298</v>
      </c>
      <c r="AJ23" s="400">
        <v>45</v>
      </c>
      <c r="AK23" s="401">
        <f aca="true" t="shared" si="14" ref="AK23:AK30">SUM(AL23:AM23)</f>
        <v>0</v>
      </c>
      <c r="AL23" s="402"/>
      <c r="AM23" s="400">
        <v>0</v>
      </c>
      <c r="AN23" s="400">
        <f t="shared" si="8"/>
        <v>0</v>
      </c>
      <c r="AO23" s="400"/>
      <c r="AP23" s="400"/>
      <c r="AQ23" s="400"/>
      <c r="AR23" s="401">
        <f t="shared" si="9"/>
        <v>0</v>
      </c>
      <c r="AS23" s="402">
        <v>0</v>
      </c>
      <c r="AT23" s="403">
        <v>0</v>
      </c>
      <c r="AU23" s="402">
        <f t="shared" si="10"/>
        <v>1.036</v>
      </c>
      <c r="AV23" s="400">
        <v>1</v>
      </c>
      <c r="AW23" s="400">
        <v>0</v>
      </c>
      <c r="AX23" s="400"/>
      <c r="AY23" s="400">
        <v>0</v>
      </c>
      <c r="AZ23" s="400">
        <v>0.036</v>
      </c>
      <c r="BA23" s="400">
        <f t="shared" si="11"/>
        <v>0</v>
      </c>
      <c r="BB23" s="400"/>
      <c r="BC23" s="400"/>
      <c r="BD23" s="400">
        <f t="shared" si="12"/>
        <v>0</v>
      </c>
      <c r="BE23" s="400"/>
      <c r="BF23" s="400"/>
      <c r="BG23" s="400"/>
      <c r="BH23" s="400"/>
      <c r="BI23" s="400">
        <f t="shared" si="13"/>
        <v>0</v>
      </c>
      <c r="BJ23" s="400"/>
      <c r="BK23" s="400"/>
      <c r="BL23" s="400"/>
      <c r="BM23" s="401"/>
    </row>
    <row r="24" spans="1:65" s="404" customFormat="1" ht="12.75" customHeight="1">
      <c r="A24" s="399" t="s">
        <v>1285</v>
      </c>
      <c r="B24" s="400">
        <f t="shared" si="0"/>
        <v>79.734912</v>
      </c>
      <c r="C24" s="401">
        <f t="shared" si="1"/>
        <v>0</v>
      </c>
      <c r="D24" s="402">
        <v>0</v>
      </c>
      <c r="E24" s="400">
        <v>0</v>
      </c>
      <c r="F24" s="400">
        <v>0</v>
      </c>
      <c r="G24" s="400">
        <v>0</v>
      </c>
      <c r="H24" s="401">
        <f t="shared" si="2"/>
        <v>0</v>
      </c>
      <c r="I24" s="402">
        <v>0</v>
      </c>
      <c r="J24" s="400">
        <v>0</v>
      </c>
      <c r="K24" s="400">
        <v>0</v>
      </c>
      <c r="L24" s="400">
        <v>0</v>
      </c>
      <c r="M24" s="400">
        <v>0</v>
      </c>
      <c r="N24" s="400">
        <v>0</v>
      </c>
      <c r="O24" s="400">
        <v>0</v>
      </c>
      <c r="P24" s="400">
        <v>0</v>
      </c>
      <c r="Q24" s="400">
        <v>0</v>
      </c>
      <c r="R24" s="403">
        <v>0</v>
      </c>
      <c r="S24" s="402">
        <f t="shared" si="4"/>
        <v>0</v>
      </c>
      <c r="T24" s="400"/>
      <c r="U24" s="400"/>
      <c r="V24" s="400"/>
      <c r="W24" s="400"/>
      <c r="X24" s="400"/>
      <c r="Y24" s="400"/>
      <c r="Z24" s="400"/>
      <c r="AA24" s="400">
        <f t="shared" si="5"/>
        <v>0</v>
      </c>
      <c r="AB24" s="400"/>
      <c r="AC24" s="400"/>
      <c r="AD24" s="400"/>
      <c r="AE24" s="400"/>
      <c r="AF24" s="400"/>
      <c r="AG24" s="403"/>
      <c r="AH24" s="402">
        <f t="shared" si="6"/>
        <v>78</v>
      </c>
      <c r="AI24" s="400">
        <v>74</v>
      </c>
      <c r="AJ24" s="400">
        <v>4</v>
      </c>
      <c r="AK24" s="401">
        <f t="shared" si="14"/>
        <v>0</v>
      </c>
      <c r="AL24" s="402"/>
      <c r="AM24" s="400">
        <v>0</v>
      </c>
      <c r="AN24" s="400">
        <f t="shared" si="8"/>
        <v>0</v>
      </c>
      <c r="AO24" s="400"/>
      <c r="AP24" s="400"/>
      <c r="AQ24" s="400"/>
      <c r="AR24" s="401">
        <f t="shared" si="9"/>
        <v>0</v>
      </c>
      <c r="AS24" s="402">
        <v>0</v>
      </c>
      <c r="AT24" s="403">
        <v>0</v>
      </c>
      <c r="AU24" s="402">
        <f t="shared" si="10"/>
        <v>1.734912</v>
      </c>
      <c r="AV24" s="400">
        <v>0.072</v>
      </c>
      <c r="AW24" s="400">
        <v>0</v>
      </c>
      <c r="AX24" s="400"/>
      <c r="AY24" s="400">
        <v>1.662912</v>
      </c>
      <c r="AZ24" s="400"/>
      <c r="BA24" s="400">
        <f t="shared" si="11"/>
        <v>0</v>
      </c>
      <c r="BB24" s="400"/>
      <c r="BC24" s="400"/>
      <c r="BD24" s="400">
        <f t="shared" si="12"/>
        <v>0</v>
      </c>
      <c r="BE24" s="400"/>
      <c r="BF24" s="400"/>
      <c r="BG24" s="400"/>
      <c r="BH24" s="400"/>
      <c r="BI24" s="400">
        <f t="shared" si="13"/>
        <v>0</v>
      </c>
      <c r="BJ24" s="400"/>
      <c r="BK24" s="400"/>
      <c r="BL24" s="400"/>
      <c r="BM24" s="401"/>
    </row>
    <row r="25" spans="1:65" ht="12.75" customHeight="1">
      <c r="A25" s="396" t="s">
        <v>1286</v>
      </c>
      <c r="B25" s="394">
        <f t="shared" si="0"/>
        <v>0</v>
      </c>
      <c r="C25" s="390">
        <f t="shared" si="1"/>
        <v>0</v>
      </c>
      <c r="D25" s="397"/>
      <c r="E25" s="397"/>
      <c r="F25" s="397"/>
      <c r="G25" s="397"/>
      <c r="H25" s="390">
        <f t="shared" si="2"/>
        <v>0</v>
      </c>
      <c r="I25" s="397"/>
      <c r="J25" s="397"/>
      <c r="K25" s="397"/>
      <c r="L25" s="397"/>
      <c r="M25" s="397"/>
      <c r="N25" s="397"/>
      <c r="O25" s="397"/>
      <c r="P25" s="397"/>
      <c r="Q25" s="397"/>
      <c r="R25" s="398"/>
      <c r="S25" s="395">
        <f t="shared" si="4"/>
        <v>0</v>
      </c>
      <c r="T25" s="397"/>
      <c r="U25" s="397"/>
      <c r="V25" s="397"/>
      <c r="W25" s="397"/>
      <c r="X25" s="397"/>
      <c r="Y25" s="397"/>
      <c r="Z25" s="397"/>
      <c r="AA25" s="394">
        <f t="shared" si="5"/>
        <v>0</v>
      </c>
      <c r="AB25" s="397"/>
      <c r="AC25" s="397"/>
      <c r="AD25" s="397"/>
      <c r="AE25" s="397"/>
      <c r="AF25" s="397"/>
      <c r="AG25" s="398"/>
      <c r="AH25" s="395">
        <f t="shared" si="6"/>
        <v>0</v>
      </c>
      <c r="AI25" s="397"/>
      <c r="AJ25" s="397"/>
      <c r="AK25" s="390">
        <f t="shared" si="14"/>
        <v>0</v>
      </c>
      <c r="AL25" s="397"/>
      <c r="AM25" s="397"/>
      <c r="AN25" s="394">
        <f t="shared" si="8"/>
        <v>0</v>
      </c>
      <c r="AO25" s="397"/>
      <c r="AP25" s="397"/>
      <c r="AQ25" s="397"/>
      <c r="AR25" s="390">
        <f t="shared" si="9"/>
        <v>0</v>
      </c>
      <c r="AS25" s="397"/>
      <c r="AT25" s="398"/>
      <c r="AU25" s="395">
        <f t="shared" si="10"/>
        <v>0</v>
      </c>
      <c r="AV25" s="397"/>
      <c r="AW25" s="397"/>
      <c r="AX25" s="397"/>
      <c r="AY25" s="397"/>
      <c r="AZ25" s="397"/>
      <c r="BA25" s="394">
        <f t="shared" si="11"/>
        <v>0</v>
      </c>
      <c r="BB25" s="397"/>
      <c r="BC25" s="397"/>
      <c r="BD25" s="394">
        <f t="shared" si="12"/>
        <v>0</v>
      </c>
      <c r="BE25" s="397"/>
      <c r="BF25" s="397"/>
      <c r="BG25" s="397"/>
      <c r="BH25" s="397"/>
      <c r="BI25" s="394">
        <f t="shared" si="13"/>
        <v>0</v>
      </c>
      <c r="BJ25" s="397"/>
      <c r="BK25" s="397"/>
      <c r="BL25" s="397"/>
      <c r="BM25" s="397"/>
    </row>
    <row r="26" spans="1:65" s="404" customFormat="1" ht="12.75" customHeight="1">
      <c r="A26" s="408" t="s">
        <v>1287</v>
      </c>
      <c r="B26" s="400">
        <f>SUM(C26,H26,S26,AA26,AH26,AK26,AN26,AR26,AU26,BA26,BD26,BI26)</f>
        <v>716</v>
      </c>
      <c r="C26" s="401">
        <f>SUM(D26:G26)</f>
        <v>216</v>
      </c>
      <c r="D26" s="409">
        <v>149</v>
      </c>
      <c r="E26" s="409">
        <v>51</v>
      </c>
      <c r="F26" s="409">
        <v>16</v>
      </c>
      <c r="G26" s="409">
        <v>0</v>
      </c>
      <c r="H26" s="401">
        <f>SUM(I26:R26)</f>
        <v>123</v>
      </c>
      <c r="I26" s="409">
        <v>26</v>
      </c>
      <c r="J26" s="409">
        <v>1</v>
      </c>
      <c r="K26" s="409">
        <v>1</v>
      </c>
      <c r="L26" s="409">
        <v>0</v>
      </c>
      <c r="M26" s="409">
        <v>0</v>
      </c>
      <c r="N26" s="409">
        <v>1</v>
      </c>
      <c r="O26" s="409"/>
      <c r="P26" s="409">
        <v>0</v>
      </c>
      <c r="Q26" s="409">
        <v>0</v>
      </c>
      <c r="R26" s="410">
        <v>94</v>
      </c>
      <c r="S26" s="402">
        <f>SUM(T26:Z26)</f>
        <v>0</v>
      </c>
      <c r="T26" s="409"/>
      <c r="U26" s="409"/>
      <c r="V26" s="409"/>
      <c r="W26" s="409"/>
      <c r="X26" s="409"/>
      <c r="Y26" s="409"/>
      <c r="Z26" s="409"/>
      <c r="AA26" s="400">
        <f>SUM(AB26:AG26)</f>
        <v>0</v>
      </c>
      <c r="AB26" s="409"/>
      <c r="AC26" s="409"/>
      <c r="AD26" s="409"/>
      <c r="AE26" s="409"/>
      <c r="AF26" s="409"/>
      <c r="AG26" s="410"/>
      <c r="AH26" s="402">
        <f>SUM(AI26:AJ26)</f>
        <v>377</v>
      </c>
      <c r="AI26" s="409">
        <v>42</v>
      </c>
      <c r="AJ26" s="409">
        <v>335</v>
      </c>
      <c r="AK26" s="401">
        <f>SUM(AL26:AM26)</f>
        <v>0</v>
      </c>
      <c r="AL26" s="409"/>
      <c r="AM26" s="409"/>
      <c r="AN26" s="400">
        <f>SUM(AO26:AQ26)</f>
        <v>0</v>
      </c>
      <c r="AO26" s="409"/>
      <c r="AP26" s="409"/>
      <c r="AQ26" s="409"/>
      <c r="AR26" s="401">
        <f>SUM(AS26:AT26)</f>
        <v>0</v>
      </c>
      <c r="AS26" s="409"/>
      <c r="AT26" s="410"/>
      <c r="AU26" s="402">
        <f>SUM(AV26:AZ26)</f>
        <v>0</v>
      </c>
      <c r="AV26" s="409"/>
      <c r="AW26" s="409"/>
      <c r="AX26" s="409"/>
      <c r="AY26" s="409"/>
      <c r="AZ26" s="409"/>
      <c r="BA26" s="400">
        <f>SUM(BB26:BC26)</f>
        <v>0</v>
      </c>
      <c r="BB26" s="409"/>
      <c r="BC26" s="409"/>
      <c r="BD26" s="400">
        <f>SUM(BE26:BH26)</f>
        <v>0</v>
      </c>
      <c r="BE26" s="409"/>
      <c r="BF26" s="409"/>
      <c r="BG26" s="409"/>
      <c r="BH26" s="409"/>
      <c r="BI26" s="400">
        <f>SUM(BJ26:BM26)</f>
        <v>0</v>
      </c>
      <c r="BJ26" s="409"/>
      <c r="BK26" s="409"/>
      <c r="BL26" s="409"/>
      <c r="BM26" s="409"/>
    </row>
    <row r="27" spans="1:65" ht="12.75" customHeight="1">
      <c r="A27" s="396" t="s">
        <v>1288</v>
      </c>
      <c r="B27" s="394">
        <f t="shared" si="0"/>
        <v>0</v>
      </c>
      <c r="C27" s="390">
        <f t="shared" si="1"/>
        <v>0</v>
      </c>
      <c r="D27" s="397"/>
      <c r="E27" s="397"/>
      <c r="F27" s="397"/>
      <c r="G27" s="397"/>
      <c r="H27" s="390">
        <f t="shared" si="2"/>
        <v>0</v>
      </c>
      <c r="I27" s="397"/>
      <c r="J27" s="397"/>
      <c r="K27" s="397"/>
      <c r="L27" s="397"/>
      <c r="M27" s="397"/>
      <c r="N27" s="397"/>
      <c r="O27" s="397"/>
      <c r="P27" s="397"/>
      <c r="Q27" s="397"/>
      <c r="R27" s="398"/>
      <c r="S27" s="395">
        <f t="shared" si="4"/>
        <v>0</v>
      </c>
      <c r="T27" s="397"/>
      <c r="U27" s="397"/>
      <c r="V27" s="397"/>
      <c r="W27" s="397"/>
      <c r="X27" s="397"/>
      <c r="Y27" s="397"/>
      <c r="Z27" s="397"/>
      <c r="AA27" s="394">
        <f t="shared" si="5"/>
        <v>0</v>
      </c>
      <c r="AB27" s="397"/>
      <c r="AC27" s="397"/>
      <c r="AD27" s="397"/>
      <c r="AE27" s="397"/>
      <c r="AF27" s="397"/>
      <c r="AG27" s="398"/>
      <c r="AH27" s="395">
        <f t="shared" si="6"/>
        <v>0</v>
      </c>
      <c r="AI27" s="397"/>
      <c r="AJ27" s="397"/>
      <c r="AK27" s="390">
        <f t="shared" si="14"/>
        <v>0</v>
      </c>
      <c r="AL27" s="397"/>
      <c r="AM27" s="397"/>
      <c r="AN27" s="394">
        <f t="shared" si="8"/>
        <v>0</v>
      </c>
      <c r="AO27" s="397"/>
      <c r="AP27" s="397"/>
      <c r="AQ27" s="397"/>
      <c r="AR27" s="390">
        <f t="shared" si="9"/>
        <v>0</v>
      </c>
      <c r="AS27" s="397"/>
      <c r="AT27" s="398"/>
      <c r="AU27" s="395">
        <f t="shared" si="10"/>
        <v>0</v>
      </c>
      <c r="AV27" s="397"/>
      <c r="AW27" s="397"/>
      <c r="AX27" s="397"/>
      <c r="AY27" s="397"/>
      <c r="AZ27" s="397"/>
      <c r="BA27" s="394">
        <f t="shared" si="11"/>
        <v>0</v>
      </c>
      <c r="BB27" s="397"/>
      <c r="BC27" s="397"/>
      <c r="BD27" s="394">
        <f t="shared" si="12"/>
        <v>0</v>
      </c>
      <c r="BE27" s="397"/>
      <c r="BF27" s="397"/>
      <c r="BG27" s="397"/>
      <c r="BH27" s="397"/>
      <c r="BI27" s="394">
        <f t="shared" si="13"/>
        <v>0</v>
      </c>
      <c r="BJ27" s="397"/>
      <c r="BK27" s="397"/>
      <c r="BL27" s="397"/>
      <c r="BM27" s="397"/>
    </row>
    <row r="28" spans="1:65" ht="12.75" customHeight="1">
      <c r="A28" s="396" t="s">
        <v>1289</v>
      </c>
      <c r="B28" s="394">
        <f t="shared" si="0"/>
        <v>0</v>
      </c>
      <c r="C28" s="390">
        <f t="shared" si="1"/>
        <v>0</v>
      </c>
      <c r="D28" s="397"/>
      <c r="E28" s="397"/>
      <c r="F28" s="397"/>
      <c r="G28" s="397"/>
      <c r="H28" s="390">
        <f t="shared" si="2"/>
        <v>0</v>
      </c>
      <c r="I28" s="397"/>
      <c r="J28" s="397"/>
      <c r="K28" s="397"/>
      <c r="L28" s="397"/>
      <c r="M28" s="397"/>
      <c r="N28" s="397"/>
      <c r="O28" s="397"/>
      <c r="P28" s="397"/>
      <c r="Q28" s="397"/>
      <c r="R28" s="398"/>
      <c r="S28" s="395">
        <f t="shared" si="4"/>
        <v>0</v>
      </c>
      <c r="T28" s="397"/>
      <c r="U28" s="397"/>
      <c r="V28" s="397"/>
      <c r="W28" s="397"/>
      <c r="X28" s="397"/>
      <c r="Y28" s="397"/>
      <c r="Z28" s="397"/>
      <c r="AA28" s="394">
        <f t="shared" si="5"/>
        <v>0</v>
      </c>
      <c r="AB28" s="397"/>
      <c r="AC28" s="397"/>
      <c r="AD28" s="397"/>
      <c r="AE28" s="397"/>
      <c r="AF28" s="397"/>
      <c r="AG28" s="398"/>
      <c r="AH28" s="395">
        <f t="shared" si="6"/>
        <v>0</v>
      </c>
      <c r="AI28" s="397"/>
      <c r="AJ28" s="397"/>
      <c r="AK28" s="390">
        <f t="shared" si="14"/>
        <v>0</v>
      </c>
      <c r="AL28" s="397"/>
      <c r="AM28" s="397"/>
      <c r="AN28" s="394">
        <f t="shared" si="8"/>
        <v>0</v>
      </c>
      <c r="AO28" s="397"/>
      <c r="AP28" s="397"/>
      <c r="AQ28" s="397"/>
      <c r="AR28" s="390">
        <f t="shared" si="9"/>
        <v>0</v>
      </c>
      <c r="AS28" s="397"/>
      <c r="AT28" s="398"/>
      <c r="AU28" s="395">
        <f t="shared" si="10"/>
        <v>0</v>
      </c>
      <c r="AV28" s="397"/>
      <c r="AW28" s="397"/>
      <c r="AX28" s="397"/>
      <c r="AY28" s="397"/>
      <c r="AZ28" s="397"/>
      <c r="BA28" s="394">
        <f t="shared" si="11"/>
        <v>0</v>
      </c>
      <c r="BB28" s="397"/>
      <c r="BC28" s="397"/>
      <c r="BD28" s="394">
        <f t="shared" si="12"/>
        <v>0</v>
      </c>
      <c r="BE28" s="397"/>
      <c r="BF28" s="397"/>
      <c r="BG28" s="397"/>
      <c r="BH28" s="397"/>
      <c r="BI28" s="394">
        <f t="shared" si="13"/>
        <v>0</v>
      </c>
      <c r="BJ28" s="397"/>
      <c r="BK28" s="397"/>
      <c r="BL28" s="397"/>
      <c r="BM28" s="397"/>
    </row>
    <row r="29" spans="1:65" ht="12.75" customHeight="1">
      <c r="A29" s="396" t="s">
        <v>1290</v>
      </c>
      <c r="B29" s="394">
        <f t="shared" si="0"/>
        <v>0</v>
      </c>
      <c r="C29" s="390">
        <f t="shared" si="1"/>
        <v>0</v>
      </c>
      <c r="D29" s="397"/>
      <c r="E29" s="397"/>
      <c r="F29" s="397"/>
      <c r="G29" s="397"/>
      <c r="H29" s="390">
        <f t="shared" si="2"/>
        <v>0</v>
      </c>
      <c r="I29" s="397"/>
      <c r="J29" s="397"/>
      <c r="K29" s="397"/>
      <c r="L29" s="397"/>
      <c r="M29" s="397"/>
      <c r="N29" s="397"/>
      <c r="O29" s="397"/>
      <c r="P29" s="397"/>
      <c r="Q29" s="397"/>
      <c r="R29" s="398"/>
      <c r="S29" s="395">
        <f t="shared" si="4"/>
        <v>0</v>
      </c>
      <c r="T29" s="397"/>
      <c r="U29" s="397"/>
      <c r="V29" s="397"/>
      <c r="W29" s="397"/>
      <c r="X29" s="397"/>
      <c r="Y29" s="397"/>
      <c r="Z29" s="397"/>
      <c r="AA29" s="394">
        <f t="shared" si="5"/>
        <v>0</v>
      </c>
      <c r="AB29" s="397"/>
      <c r="AC29" s="397"/>
      <c r="AD29" s="397"/>
      <c r="AE29" s="397"/>
      <c r="AF29" s="397"/>
      <c r="AG29" s="398"/>
      <c r="AH29" s="395">
        <f t="shared" si="6"/>
        <v>0</v>
      </c>
      <c r="AI29" s="397"/>
      <c r="AJ29" s="397"/>
      <c r="AK29" s="390">
        <f t="shared" si="14"/>
        <v>0</v>
      </c>
      <c r="AL29" s="397"/>
      <c r="AM29" s="397"/>
      <c r="AN29" s="394">
        <f t="shared" si="8"/>
        <v>0</v>
      </c>
      <c r="AO29" s="397"/>
      <c r="AP29" s="397"/>
      <c r="AQ29" s="397"/>
      <c r="AR29" s="390">
        <f t="shared" si="9"/>
        <v>0</v>
      </c>
      <c r="AS29" s="397"/>
      <c r="AT29" s="398"/>
      <c r="AU29" s="395">
        <f t="shared" si="10"/>
        <v>0</v>
      </c>
      <c r="AV29" s="397"/>
      <c r="AW29" s="397"/>
      <c r="AX29" s="397"/>
      <c r="AY29" s="397"/>
      <c r="AZ29" s="397"/>
      <c r="BA29" s="394">
        <f t="shared" si="11"/>
        <v>0</v>
      </c>
      <c r="BB29" s="397"/>
      <c r="BC29" s="397"/>
      <c r="BD29" s="394">
        <f t="shared" si="12"/>
        <v>0</v>
      </c>
      <c r="BE29" s="397"/>
      <c r="BF29" s="397"/>
      <c r="BG29" s="397"/>
      <c r="BH29" s="397"/>
      <c r="BI29" s="394">
        <f t="shared" si="13"/>
        <v>0</v>
      </c>
      <c r="BJ29" s="397"/>
      <c r="BK29" s="397"/>
      <c r="BL29" s="397"/>
      <c r="BM29" s="397"/>
    </row>
    <row r="30" spans="1:65" ht="12.75" customHeight="1">
      <c r="A30" s="396" t="s">
        <v>1291</v>
      </c>
      <c r="B30" s="394">
        <f t="shared" si="0"/>
        <v>0</v>
      </c>
      <c r="C30" s="390">
        <f t="shared" si="1"/>
        <v>0</v>
      </c>
      <c r="D30" s="397"/>
      <c r="E30" s="397"/>
      <c r="F30" s="397"/>
      <c r="G30" s="397"/>
      <c r="H30" s="390">
        <f t="shared" si="2"/>
        <v>0</v>
      </c>
      <c r="I30" s="397"/>
      <c r="J30" s="397"/>
      <c r="K30" s="397"/>
      <c r="L30" s="397"/>
      <c r="M30" s="397"/>
      <c r="N30" s="397"/>
      <c r="O30" s="397"/>
      <c r="P30" s="397"/>
      <c r="Q30" s="397"/>
      <c r="R30" s="398"/>
      <c r="S30" s="395">
        <f t="shared" si="4"/>
        <v>0</v>
      </c>
      <c r="T30" s="397"/>
      <c r="U30" s="397"/>
      <c r="V30" s="397"/>
      <c r="W30" s="397"/>
      <c r="X30" s="397"/>
      <c r="Y30" s="397"/>
      <c r="Z30" s="397"/>
      <c r="AA30" s="394">
        <f t="shared" si="5"/>
        <v>0</v>
      </c>
      <c r="AB30" s="397"/>
      <c r="AC30" s="397"/>
      <c r="AD30" s="397"/>
      <c r="AE30" s="397"/>
      <c r="AF30" s="397"/>
      <c r="AG30" s="398"/>
      <c r="AH30" s="395">
        <f t="shared" si="6"/>
        <v>0</v>
      </c>
      <c r="AI30" s="397"/>
      <c r="AJ30" s="397"/>
      <c r="AK30" s="390">
        <f t="shared" si="14"/>
        <v>0</v>
      </c>
      <c r="AL30" s="397"/>
      <c r="AM30" s="397"/>
      <c r="AN30" s="394">
        <f t="shared" si="8"/>
        <v>0</v>
      </c>
      <c r="AO30" s="397"/>
      <c r="AP30" s="397"/>
      <c r="AQ30" s="397"/>
      <c r="AR30" s="390">
        <f t="shared" si="9"/>
        <v>0</v>
      </c>
      <c r="AS30" s="397"/>
      <c r="AT30" s="398"/>
      <c r="AU30" s="395">
        <f t="shared" si="10"/>
        <v>0</v>
      </c>
      <c r="AV30" s="397"/>
      <c r="AW30" s="397"/>
      <c r="AX30" s="397"/>
      <c r="AY30" s="397"/>
      <c r="AZ30" s="397"/>
      <c r="BA30" s="394">
        <f t="shared" si="11"/>
        <v>0</v>
      </c>
      <c r="BB30" s="397"/>
      <c r="BC30" s="397"/>
      <c r="BD30" s="394">
        <f t="shared" si="12"/>
        <v>0</v>
      </c>
      <c r="BE30" s="397"/>
      <c r="BF30" s="397"/>
      <c r="BG30" s="397"/>
      <c r="BH30" s="397"/>
      <c r="BI30" s="394">
        <f t="shared" si="13"/>
        <v>0</v>
      </c>
      <c r="BJ30" s="397"/>
      <c r="BK30" s="397"/>
      <c r="BL30" s="397"/>
      <c r="BM30" s="397"/>
    </row>
  </sheetData>
  <sheetProtection/>
  <mergeCells count="20">
    <mergeCell ref="BI4:BM4"/>
    <mergeCell ref="A1:R1"/>
    <mergeCell ref="S1:AJ1"/>
    <mergeCell ref="AK1:BC1"/>
    <mergeCell ref="AK4:AM4"/>
    <mergeCell ref="AN4:AQ4"/>
    <mergeCell ref="AR4:AT4"/>
    <mergeCell ref="AU4:AZ4"/>
    <mergeCell ref="BA4:BC4"/>
    <mergeCell ref="BD4:BH4"/>
    <mergeCell ref="AF3:AG3"/>
    <mergeCell ref="AS3:AT3"/>
    <mergeCell ref="BL3:BM3"/>
    <mergeCell ref="A4:A5"/>
    <mergeCell ref="B4:B5"/>
    <mergeCell ref="C4:G4"/>
    <mergeCell ref="H4:R4"/>
    <mergeCell ref="S4:Z4"/>
    <mergeCell ref="AA4:AG4"/>
    <mergeCell ref="AH4:AJ4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50"/>
  </sheetPr>
  <dimension ref="A1:I22"/>
  <sheetViews>
    <sheetView zoomScalePageLayoutView="0" workbookViewId="0" topLeftCell="A1">
      <selection activeCell="F12" sqref="F12"/>
    </sheetView>
  </sheetViews>
  <sheetFormatPr defaultColWidth="9.140625" defaultRowHeight="15"/>
  <cols>
    <col min="1" max="1" width="43.140625" style="23" customWidth="1"/>
    <col min="2" max="9" width="10.7109375" style="23" customWidth="1"/>
    <col min="10" max="16384" width="9.00390625" style="23" customWidth="1"/>
  </cols>
  <sheetData>
    <row r="1" spans="1:9" ht="48" customHeight="1">
      <c r="A1" s="447" t="s">
        <v>1204</v>
      </c>
      <c r="B1" s="447"/>
      <c r="C1" s="447"/>
      <c r="D1" s="447"/>
      <c r="E1" s="447"/>
      <c r="F1" s="447"/>
      <c r="G1" s="447"/>
      <c r="H1" s="447"/>
      <c r="I1" s="447"/>
    </row>
    <row r="2" spans="1:9" ht="14.25" thickBot="1">
      <c r="A2" s="176" t="s">
        <v>937</v>
      </c>
      <c r="B2" s="176"/>
      <c r="C2" s="176"/>
      <c r="D2" s="176"/>
      <c r="E2" s="176"/>
      <c r="F2" s="176"/>
      <c r="G2" s="176"/>
      <c r="H2" s="176"/>
      <c r="I2" s="177" t="s">
        <v>938</v>
      </c>
    </row>
    <row r="3" spans="1:9" ht="39.75" customHeight="1">
      <c r="A3" s="289" t="s">
        <v>939</v>
      </c>
      <c r="B3" s="290" t="s">
        <v>940</v>
      </c>
      <c r="C3" s="290" t="s">
        <v>941</v>
      </c>
      <c r="D3" s="291" t="s">
        <v>942</v>
      </c>
      <c r="E3" s="290" t="s">
        <v>943</v>
      </c>
      <c r="F3" s="290" t="s">
        <v>944</v>
      </c>
      <c r="G3" s="290" t="s">
        <v>945</v>
      </c>
      <c r="H3" s="290" t="s">
        <v>946</v>
      </c>
      <c r="I3" s="292" t="s">
        <v>947</v>
      </c>
    </row>
    <row r="4" spans="1:9" ht="18" customHeight="1">
      <c r="A4" s="293" t="s">
        <v>940</v>
      </c>
      <c r="B4" s="294">
        <f>SUM(B5,B6,B22)</f>
        <v>5215</v>
      </c>
      <c r="C4" s="294">
        <f>SUM(C5,C6,C22)</f>
        <v>801</v>
      </c>
      <c r="D4" s="294">
        <f aca="true" t="shared" si="0" ref="D4:I4">SUM(D5,D6,D22)</f>
        <v>887</v>
      </c>
      <c r="E4" s="294">
        <f t="shared" si="0"/>
        <v>812</v>
      </c>
      <c r="F4" s="294">
        <f t="shared" si="0"/>
        <v>827</v>
      </c>
      <c r="G4" s="294">
        <f t="shared" si="0"/>
        <v>470</v>
      </c>
      <c r="H4" s="294">
        <f t="shared" si="0"/>
        <v>637</v>
      </c>
      <c r="I4" s="295">
        <f t="shared" si="0"/>
        <v>781</v>
      </c>
    </row>
    <row r="5" spans="1:9" ht="18" customHeight="1">
      <c r="A5" s="293" t="s">
        <v>948</v>
      </c>
      <c r="B5" s="294">
        <f>SUM(C5:I5)</f>
        <v>57</v>
      </c>
      <c r="C5" s="294">
        <v>8</v>
      </c>
      <c r="D5" s="294">
        <v>23</v>
      </c>
      <c r="E5" s="294">
        <v>4</v>
      </c>
      <c r="F5" s="294">
        <v>8</v>
      </c>
      <c r="G5" s="294">
        <v>2</v>
      </c>
      <c r="H5" s="294">
        <v>5</v>
      </c>
      <c r="I5" s="295">
        <v>7</v>
      </c>
    </row>
    <row r="6" spans="1:9" ht="18" customHeight="1">
      <c r="A6" s="293" t="s">
        <v>949</v>
      </c>
      <c r="B6" s="294">
        <f>SUM(C6:I6)</f>
        <v>5158</v>
      </c>
      <c r="C6" s="294">
        <f>SUM(C7:C21)</f>
        <v>793</v>
      </c>
      <c r="D6" s="294">
        <f aca="true" t="shared" si="1" ref="D6:I6">SUM(D7:D21)</f>
        <v>864</v>
      </c>
      <c r="E6" s="294">
        <f t="shared" si="1"/>
        <v>808</v>
      </c>
      <c r="F6" s="294">
        <f t="shared" si="1"/>
        <v>819</v>
      </c>
      <c r="G6" s="294">
        <f t="shared" si="1"/>
        <v>468</v>
      </c>
      <c r="H6" s="294">
        <f t="shared" si="1"/>
        <v>632</v>
      </c>
      <c r="I6" s="295">
        <f t="shared" si="1"/>
        <v>774</v>
      </c>
    </row>
    <row r="7" spans="1:9" ht="18" customHeight="1">
      <c r="A7" s="296" t="s">
        <v>950</v>
      </c>
      <c r="B7" s="294">
        <f>SUM(C7:I7)</f>
        <v>3898</v>
      </c>
      <c r="C7" s="294">
        <v>589</v>
      </c>
      <c r="D7" s="294">
        <v>648</v>
      </c>
      <c r="E7" s="294">
        <v>658</v>
      </c>
      <c r="F7" s="294">
        <v>571</v>
      </c>
      <c r="G7" s="294">
        <v>366</v>
      </c>
      <c r="H7" s="294">
        <v>478</v>
      </c>
      <c r="I7" s="295">
        <v>588</v>
      </c>
    </row>
    <row r="8" spans="1:9" ht="18" customHeight="1">
      <c r="A8" s="296" t="s">
        <v>951</v>
      </c>
      <c r="B8" s="294"/>
      <c r="C8" s="294"/>
      <c r="D8" s="294"/>
      <c r="E8" s="294"/>
      <c r="F8" s="294"/>
      <c r="G8" s="294"/>
      <c r="H8" s="294"/>
      <c r="I8" s="295"/>
    </row>
    <row r="9" spans="1:9" ht="18" customHeight="1">
      <c r="A9" s="296" t="s">
        <v>952</v>
      </c>
      <c r="B9" s="294"/>
      <c r="C9" s="294"/>
      <c r="D9" s="294"/>
      <c r="E9" s="294"/>
      <c r="F9" s="294"/>
      <c r="G9" s="294"/>
      <c r="H9" s="294"/>
      <c r="I9" s="295"/>
    </row>
    <row r="10" spans="1:9" ht="18" customHeight="1">
      <c r="A10" s="296" t="s">
        <v>953</v>
      </c>
      <c r="B10" s="294"/>
      <c r="C10" s="294"/>
      <c r="D10" s="294"/>
      <c r="E10" s="294"/>
      <c r="F10" s="294"/>
      <c r="G10" s="294"/>
      <c r="H10" s="294"/>
      <c r="I10" s="295"/>
    </row>
    <row r="11" spans="1:9" ht="18" customHeight="1">
      <c r="A11" s="296" t="s">
        <v>954</v>
      </c>
      <c r="B11" s="294"/>
      <c r="C11" s="294"/>
      <c r="D11" s="294"/>
      <c r="E11" s="294"/>
      <c r="F11" s="294"/>
      <c r="G11" s="294"/>
      <c r="H11" s="294"/>
      <c r="I11" s="295"/>
    </row>
    <row r="12" spans="1:9" ht="18" customHeight="1">
      <c r="A12" s="296" t="s">
        <v>955</v>
      </c>
      <c r="B12" s="294"/>
      <c r="C12" s="294"/>
      <c r="D12" s="294"/>
      <c r="E12" s="294"/>
      <c r="F12" s="294"/>
      <c r="G12" s="294"/>
      <c r="H12" s="294"/>
      <c r="I12" s="295"/>
    </row>
    <row r="13" spans="1:9" ht="18" customHeight="1">
      <c r="A13" s="296" t="s">
        <v>956</v>
      </c>
      <c r="B13" s="294"/>
      <c r="C13" s="294"/>
      <c r="D13" s="294"/>
      <c r="E13" s="294"/>
      <c r="F13" s="294"/>
      <c r="G13" s="294"/>
      <c r="H13" s="294"/>
      <c r="I13" s="295"/>
    </row>
    <row r="14" spans="1:9" ht="18" customHeight="1">
      <c r="A14" s="296" t="s">
        <v>957</v>
      </c>
      <c r="B14" s="294"/>
      <c r="C14" s="294"/>
      <c r="D14" s="294"/>
      <c r="E14" s="294"/>
      <c r="F14" s="294"/>
      <c r="G14" s="294"/>
      <c r="H14" s="294"/>
      <c r="I14" s="295"/>
    </row>
    <row r="15" spans="1:9" ht="18" customHeight="1">
      <c r="A15" s="296" t="s">
        <v>958</v>
      </c>
      <c r="B15" s="294"/>
      <c r="C15" s="294"/>
      <c r="D15" s="294"/>
      <c r="E15" s="294"/>
      <c r="F15" s="294"/>
      <c r="G15" s="294"/>
      <c r="H15" s="294"/>
      <c r="I15" s="295"/>
    </row>
    <row r="16" spans="1:9" ht="18" customHeight="1">
      <c r="A16" s="296" t="s">
        <v>959</v>
      </c>
      <c r="B16" s="294"/>
      <c r="C16" s="294"/>
      <c r="D16" s="294"/>
      <c r="E16" s="294"/>
      <c r="F16" s="294"/>
      <c r="G16" s="294"/>
      <c r="H16" s="294"/>
      <c r="I16" s="295"/>
    </row>
    <row r="17" spans="1:9" ht="18" customHeight="1">
      <c r="A17" s="296" t="s">
        <v>960</v>
      </c>
      <c r="B17" s="294"/>
      <c r="C17" s="294"/>
      <c r="D17" s="294"/>
      <c r="E17" s="294"/>
      <c r="F17" s="294"/>
      <c r="G17" s="294"/>
      <c r="H17" s="294"/>
      <c r="I17" s="295"/>
    </row>
    <row r="18" spans="1:9" ht="18" customHeight="1">
      <c r="A18" s="296" t="s">
        <v>961</v>
      </c>
      <c r="B18" s="294"/>
      <c r="C18" s="294"/>
      <c r="D18" s="294"/>
      <c r="E18" s="294"/>
      <c r="F18" s="294"/>
      <c r="G18" s="294"/>
      <c r="H18" s="294"/>
      <c r="I18" s="295"/>
    </row>
    <row r="19" spans="1:9" ht="18" customHeight="1">
      <c r="A19" s="296" t="s">
        <v>962</v>
      </c>
      <c r="B19" s="294"/>
      <c r="C19" s="294"/>
      <c r="D19" s="294"/>
      <c r="E19" s="294"/>
      <c r="F19" s="294"/>
      <c r="G19" s="294"/>
      <c r="H19" s="294"/>
      <c r="I19" s="295"/>
    </row>
    <row r="20" spans="1:9" ht="18" customHeight="1">
      <c r="A20" s="296" t="s">
        <v>963</v>
      </c>
      <c r="B20" s="294">
        <f>SUM(C20:I20)</f>
        <v>1260</v>
      </c>
      <c r="C20" s="294">
        <v>204</v>
      </c>
      <c r="D20" s="294">
        <v>216</v>
      </c>
      <c r="E20" s="294">
        <v>150</v>
      </c>
      <c r="F20" s="294">
        <v>248</v>
      </c>
      <c r="G20" s="294">
        <v>102</v>
      </c>
      <c r="H20" s="294">
        <v>154</v>
      </c>
      <c r="I20" s="295">
        <v>186</v>
      </c>
    </row>
    <row r="21" spans="1:9" ht="18" customHeight="1">
      <c r="A21" s="296" t="s">
        <v>964</v>
      </c>
      <c r="B21" s="294"/>
      <c r="C21" s="294"/>
      <c r="D21" s="294"/>
      <c r="E21" s="294"/>
      <c r="F21" s="294"/>
      <c r="G21" s="294"/>
      <c r="H21" s="294"/>
      <c r="I21" s="295"/>
    </row>
    <row r="22" spans="1:9" ht="18" customHeight="1" thickBot="1">
      <c r="A22" s="297" t="s">
        <v>965</v>
      </c>
      <c r="B22" s="298"/>
      <c r="C22" s="298"/>
      <c r="D22" s="298"/>
      <c r="E22" s="298"/>
      <c r="F22" s="298"/>
      <c r="G22" s="298"/>
      <c r="H22" s="298"/>
      <c r="I22" s="299"/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50"/>
  </sheetPr>
  <dimension ref="A1:D23"/>
  <sheetViews>
    <sheetView zoomScalePageLayoutView="0" workbookViewId="0" topLeftCell="A1">
      <selection activeCell="G15" sqref="G15"/>
    </sheetView>
  </sheetViews>
  <sheetFormatPr defaultColWidth="9.140625" defaultRowHeight="15"/>
  <cols>
    <col min="1" max="1" width="48.28125" style="23" customWidth="1"/>
    <col min="2" max="2" width="12.140625" style="23" customWidth="1"/>
    <col min="3" max="3" width="9.57421875" style="23" customWidth="1"/>
    <col min="4" max="4" width="9.28125" style="23" customWidth="1"/>
    <col min="5" max="16384" width="9.00390625" style="23" customWidth="1"/>
  </cols>
  <sheetData>
    <row r="1" spans="1:4" ht="39" customHeight="1">
      <c r="A1" s="447" t="s">
        <v>1119</v>
      </c>
      <c r="B1" s="447"/>
      <c r="C1" s="447"/>
      <c r="D1" s="447"/>
    </row>
    <row r="3" spans="1:4" ht="13.5">
      <c r="A3" s="176" t="s">
        <v>966</v>
      </c>
      <c r="D3" s="356" t="s">
        <v>1122</v>
      </c>
    </row>
    <row r="4" spans="1:4" ht="36.75" customHeight="1">
      <c r="A4" s="300" t="s">
        <v>967</v>
      </c>
      <c r="B4" s="300" t="s">
        <v>968</v>
      </c>
      <c r="C4" s="355" t="s">
        <v>1120</v>
      </c>
      <c r="D4" s="355" t="s">
        <v>1121</v>
      </c>
    </row>
    <row r="5" spans="1:4" ht="20.25" customHeight="1">
      <c r="A5" s="294" t="s">
        <v>968</v>
      </c>
      <c r="B5" s="294"/>
      <c r="C5" s="294"/>
      <c r="D5" s="294"/>
    </row>
    <row r="6" spans="1:4" ht="20.25" customHeight="1">
      <c r="A6" s="294" t="s">
        <v>969</v>
      </c>
      <c r="B6" s="294"/>
      <c r="C6" s="294"/>
      <c r="D6" s="294"/>
    </row>
    <row r="7" spans="1:4" ht="20.25" customHeight="1">
      <c r="A7" s="294" t="s">
        <v>970</v>
      </c>
      <c r="B7" s="294"/>
      <c r="C7" s="294"/>
      <c r="D7" s="294"/>
    </row>
    <row r="8" spans="1:4" ht="20.25" customHeight="1">
      <c r="A8" s="294" t="s">
        <v>971</v>
      </c>
      <c r="B8" s="294"/>
      <c r="C8" s="294"/>
      <c r="D8" s="294"/>
    </row>
    <row r="9" spans="1:4" ht="20.25" customHeight="1">
      <c r="A9" s="294" t="s">
        <v>972</v>
      </c>
      <c r="B9" s="294"/>
      <c r="C9" s="294"/>
      <c r="D9" s="294"/>
    </row>
    <row r="10" spans="1:4" ht="20.25" customHeight="1">
      <c r="A10" s="294" t="s">
        <v>973</v>
      </c>
      <c r="B10" s="294"/>
      <c r="C10" s="294"/>
      <c r="D10" s="294"/>
    </row>
    <row r="11" spans="1:4" ht="20.25" customHeight="1">
      <c r="A11" s="294" t="s">
        <v>974</v>
      </c>
      <c r="B11" s="294"/>
      <c r="C11" s="294"/>
      <c r="D11" s="294"/>
    </row>
    <row r="12" spans="1:4" ht="20.25" customHeight="1">
      <c r="A12" s="294" t="s">
        <v>975</v>
      </c>
      <c r="B12" s="294"/>
      <c r="C12" s="294"/>
      <c r="D12" s="294"/>
    </row>
    <row r="13" spans="1:4" ht="20.25" customHeight="1">
      <c r="A13" s="294" t="s">
        <v>976</v>
      </c>
      <c r="B13" s="294"/>
      <c r="C13" s="294"/>
      <c r="D13" s="294"/>
    </row>
    <row r="14" spans="1:4" ht="20.25" customHeight="1">
      <c r="A14" s="294" t="s">
        <v>977</v>
      </c>
      <c r="B14" s="294"/>
      <c r="C14" s="294"/>
      <c r="D14" s="294"/>
    </row>
    <row r="15" spans="1:4" ht="20.25" customHeight="1">
      <c r="A15" s="294" t="s">
        <v>978</v>
      </c>
      <c r="B15" s="294"/>
      <c r="C15" s="294"/>
      <c r="D15" s="294"/>
    </row>
    <row r="16" spans="1:4" ht="20.25" customHeight="1">
      <c r="A16" s="294" t="s">
        <v>979</v>
      </c>
      <c r="B16" s="294"/>
      <c r="C16" s="294"/>
      <c r="D16" s="294"/>
    </row>
    <row r="17" spans="1:4" ht="20.25" customHeight="1">
      <c r="A17" s="294" t="s">
        <v>980</v>
      </c>
      <c r="B17" s="294"/>
      <c r="C17" s="294"/>
      <c r="D17" s="294"/>
    </row>
    <row r="18" spans="1:4" ht="20.25" customHeight="1">
      <c r="A18" s="294" t="s">
        <v>981</v>
      </c>
      <c r="B18" s="294"/>
      <c r="C18" s="294"/>
      <c r="D18" s="294"/>
    </row>
    <row r="19" spans="1:4" ht="20.25" customHeight="1">
      <c r="A19" s="294" t="s">
        <v>982</v>
      </c>
      <c r="B19" s="294"/>
      <c r="C19" s="294"/>
      <c r="D19" s="294"/>
    </row>
    <row r="20" spans="1:4" ht="20.25" customHeight="1">
      <c r="A20" s="294" t="s">
        <v>983</v>
      </c>
      <c r="B20" s="294"/>
      <c r="C20" s="294"/>
      <c r="D20" s="294"/>
    </row>
    <row r="21" spans="1:4" ht="20.25" customHeight="1">
      <c r="A21" s="294" t="s">
        <v>984</v>
      </c>
      <c r="B21" s="294"/>
      <c r="C21" s="294"/>
      <c r="D21" s="294"/>
    </row>
    <row r="22" spans="1:4" ht="20.25" customHeight="1">
      <c r="A22" s="294" t="s">
        <v>985</v>
      </c>
      <c r="B22" s="294"/>
      <c r="C22" s="294"/>
      <c r="D22" s="294"/>
    </row>
    <row r="23" ht="13.5">
      <c r="A23" s="352" t="s">
        <v>1112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50"/>
  </sheetPr>
  <dimension ref="A1:I23"/>
  <sheetViews>
    <sheetView zoomScalePageLayoutView="0" workbookViewId="0" topLeftCell="A1">
      <selection activeCell="G22" sqref="G22"/>
    </sheetView>
  </sheetViews>
  <sheetFormatPr defaultColWidth="9.140625" defaultRowHeight="15"/>
  <cols>
    <col min="1" max="1" width="39.28125" style="23" customWidth="1"/>
    <col min="2" max="2" width="12.140625" style="23" customWidth="1"/>
    <col min="3" max="9" width="11.7109375" style="23" customWidth="1"/>
    <col min="10" max="16384" width="9.00390625" style="23" customWidth="1"/>
  </cols>
  <sheetData>
    <row r="1" spans="1:9" ht="39" customHeight="1">
      <c r="A1" s="447" t="s">
        <v>986</v>
      </c>
      <c r="B1" s="447"/>
      <c r="C1" s="447"/>
      <c r="D1" s="447"/>
      <c r="E1" s="447"/>
      <c r="F1" s="447"/>
      <c r="G1" s="447"/>
      <c r="H1" s="447"/>
      <c r="I1" s="447"/>
    </row>
    <row r="3" spans="1:9" ht="13.5">
      <c r="A3" s="341" t="s">
        <v>1123</v>
      </c>
      <c r="I3" s="176" t="s">
        <v>938</v>
      </c>
    </row>
    <row r="4" spans="1:9" ht="36.75" customHeight="1">
      <c r="A4" s="300" t="s">
        <v>939</v>
      </c>
      <c r="B4" s="300" t="s">
        <v>940</v>
      </c>
      <c r="C4" s="300" t="s">
        <v>941</v>
      </c>
      <c r="D4" s="301" t="s">
        <v>942</v>
      </c>
      <c r="E4" s="300" t="s">
        <v>943</v>
      </c>
      <c r="F4" s="300" t="s">
        <v>944</v>
      </c>
      <c r="G4" s="300" t="s">
        <v>945</v>
      </c>
      <c r="H4" s="300" t="s">
        <v>946</v>
      </c>
      <c r="I4" s="300" t="s">
        <v>947</v>
      </c>
    </row>
    <row r="5" spans="1:9" ht="20.25" customHeight="1">
      <c r="A5" s="294" t="s">
        <v>940</v>
      </c>
      <c r="B5" s="294"/>
      <c r="C5" s="294"/>
      <c r="D5" s="294"/>
      <c r="E5" s="294"/>
      <c r="F5" s="294"/>
      <c r="G5" s="294"/>
      <c r="H5" s="294"/>
      <c r="I5" s="294"/>
    </row>
    <row r="6" spans="1:9" ht="20.25" customHeight="1">
      <c r="A6" s="294" t="s">
        <v>969</v>
      </c>
      <c r="B6" s="294"/>
      <c r="C6" s="294"/>
      <c r="D6" s="294"/>
      <c r="E6" s="294"/>
      <c r="F6" s="294"/>
      <c r="G6" s="294"/>
      <c r="H6" s="294"/>
      <c r="I6" s="294"/>
    </row>
    <row r="7" spans="1:9" ht="20.25" customHeight="1">
      <c r="A7" s="294" t="s">
        <v>970</v>
      </c>
      <c r="B7" s="294"/>
      <c r="C7" s="294"/>
      <c r="D7" s="294"/>
      <c r="E7" s="294"/>
      <c r="F7" s="294"/>
      <c r="G7" s="294"/>
      <c r="H7" s="294"/>
      <c r="I7" s="294"/>
    </row>
    <row r="8" spans="1:9" ht="20.25" customHeight="1">
      <c r="A8" s="294" t="s">
        <v>971</v>
      </c>
      <c r="B8" s="294"/>
      <c r="C8" s="294"/>
      <c r="D8" s="294"/>
      <c r="E8" s="294"/>
      <c r="F8" s="294"/>
      <c r="G8" s="294"/>
      <c r="H8" s="294"/>
      <c r="I8" s="294"/>
    </row>
    <row r="9" spans="1:9" ht="20.25" customHeight="1">
      <c r="A9" s="294" t="s">
        <v>972</v>
      </c>
      <c r="B9" s="294"/>
      <c r="C9" s="294"/>
      <c r="D9" s="294"/>
      <c r="E9" s="294"/>
      <c r="F9" s="294"/>
      <c r="G9" s="294"/>
      <c r="H9" s="294"/>
      <c r="I9" s="294"/>
    </row>
    <row r="10" spans="1:9" ht="20.25" customHeight="1">
      <c r="A10" s="294" t="s">
        <v>973</v>
      </c>
      <c r="B10" s="294"/>
      <c r="C10" s="294"/>
      <c r="D10" s="294"/>
      <c r="E10" s="294"/>
      <c r="F10" s="294"/>
      <c r="G10" s="294"/>
      <c r="H10" s="294"/>
      <c r="I10" s="294"/>
    </row>
    <row r="11" spans="1:9" ht="20.25" customHeight="1">
      <c r="A11" s="294" t="s">
        <v>974</v>
      </c>
      <c r="B11" s="294"/>
      <c r="C11" s="294"/>
      <c r="D11" s="294"/>
      <c r="E11" s="294"/>
      <c r="F11" s="294"/>
      <c r="G11" s="294"/>
      <c r="H11" s="294"/>
      <c r="I11" s="294"/>
    </row>
    <row r="12" spans="1:9" ht="20.25" customHeight="1">
      <c r="A12" s="294" t="s">
        <v>975</v>
      </c>
      <c r="B12" s="294"/>
      <c r="C12" s="294"/>
      <c r="D12" s="294"/>
      <c r="E12" s="294"/>
      <c r="F12" s="294"/>
      <c r="G12" s="294"/>
      <c r="H12" s="294"/>
      <c r="I12" s="294"/>
    </row>
    <row r="13" spans="1:9" ht="20.25" customHeight="1">
      <c r="A13" s="294" t="s">
        <v>976</v>
      </c>
      <c r="B13" s="294"/>
      <c r="C13" s="294"/>
      <c r="D13" s="294"/>
      <c r="E13" s="294"/>
      <c r="F13" s="294"/>
      <c r="G13" s="294"/>
      <c r="H13" s="294"/>
      <c r="I13" s="294"/>
    </row>
    <row r="14" spans="1:9" ht="20.25" customHeight="1">
      <c r="A14" s="294" t="s">
        <v>977</v>
      </c>
      <c r="B14" s="294"/>
      <c r="C14" s="294"/>
      <c r="D14" s="294"/>
      <c r="E14" s="294"/>
      <c r="F14" s="294"/>
      <c r="G14" s="294"/>
      <c r="H14" s="294"/>
      <c r="I14" s="294"/>
    </row>
    <row r="15" spans="1:9" ht="20.25" customHeight="1">
      <c r="A15" s="294" t="s">
        <v>978</v>
      </c>
      <c r="B15" s="294"/>
      <c r="C15" s="294"/>
      <c r="D15" s="294"/>
      <c r="E15" s="294"/>
      <c r="F15" s="294"/>
      <c r="G15" s="294"/>
      <c r="H15" s="294"/>
      <c r="I15" s="294"/>
    </row>
    <row r="16" spans="1:9" ht="20.25" customHeight="1">
      <c r="A16" s="294" t="s">
        <v>979</v>
      </c>
      <c r="B16" s="294"/>
      <c r="C16" s="294"/>
      <c r="D16" s="294"/>
      <c r="E16" s="294"/>
      <c r="F16" s="294"/>
      <c r="G16" s="294"/>
      <c r="H16" s="294"/>
      <c r="I16" s="294"/>
    </row>
    <row r="17" spans="1:9" ht="20.25" customHeight="1">
      <c r="A17" s="294" t="s">
        <v>980</v>
      </c>
      <c r="B17" s="294"/>
      <c r="C17" s="294"/>
      <c r="D17" s="294"/>
      <c r="E17" s="294"/>
      <c r="F17" s="294"/>
      <c r="G17" s="294"/>
      <c r="H17" s="294"/>
      <c r="I17" s="294"/>
    </row>
    <row r="18" spans="1:9" ht="20.25" customHeight="1">
      <c r="A18" s="294" t="s">
        <v>981</v>
      </c>
      <c r="B18" s="294"/>
      <c r="C18" s="294"/>
      <c r="D18" s="294"/>
      <c r="E18" s="294"/>
      <c r="F18" s="294"/>
      <c r="G18" s="294"/>
      <c r="H18" s="294"/>
      <c r="I18" s="294"/>
    </row>
    <row r="19" spans="1:9" ht="20.25" customHeight="1">
      <c r="A19" s="294" t="s">
        <v>982</v>
      </c>
      <c r="B19" s="294"/>
      <c r="C19" s="294"/>
      <c r="D19" s="294"/>
      <c r="E19" s="294"/>
      <c r="F19" s="294"/>
      <c r="G19" s="294"/>
      <c r="H19" s="294"/>
      <c r="I19" s="294"/>
    </row>
    <row r="20" spans="1:9" ht="20.25" customHeight="1">
      <c r="A20" s="294" t="s">
        <v>983</v>
      </c>
      <c r="B20" s="294"/>
      <c r="C20" s="294"/>
      <c r="D20" s="294"/>
      <c r="E20" s="294"/>
      <c r="F20" s="294"/>
      <c r="G20" s="294"/>
      <c r="H20" s="294"/>
      <c r="I20" s="294"/>
    </row>
    <row r="21" spans="1:9" ht="20.25" customHeight="1">
      <c r="A21" s="294" t="s">
        <v>984</v>
      </c>
      <c r="B21" s="294"/>
      <c r="C21" s="294"/>
      <c r="D21" s="294"/>
      <c r="E21" s="294"/>
      <c r="F21" s="294"/>
      <c r="G21" s="294"/>
      <c r="H21" s="294"/>
      <c r="I21" s="294"/>
    </row>
    <row r="22" spans="1:9" ht="20.25" customHeight="1">
      <c r="A22" s="294" t="s">
        <v>985</v>
      </c>
      <c r="B22" s="294"/>
      <c r="C22" s="294"/>
      <c r="D22" s="294"/>
      <c r="E22" s="294"/>
      <c r="F22" s="294"/>
      <c r="G22" s="294"/>
      <c r="H22" s="294"/>
      <c r="I22" s="294"/>
    </row>
    <row r="23" ht="13.5">
      <c r="A23" s="352" t="s">
        <v>1112</v>
      </c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50"/>
  </sheetPr>
  <dimension ref="A1:B20"/>
  <sheetViews>
    <sheetView zoomScalePageLayoutView="0" workbookViewId="0" topLeftCell="A1">
      <selection activeCell="B25" sqref="B25"/>
    </sheetView>
  </sheetViews>
  <sheetFormatPr defaultColWidth="9.140625" defaultRowHeight="15"/>
  <cols>
    <col min="1" max="1" width="56.28125" style="357" customWidth="1"/>
    <col min="2" max="2" width="19.421875" style="357" customWidth="1"/>
    <col min="3" max="16384" width="9.00390625" style="357" customWidth="1"/>
  </cols>
  <sheetData>
    <row r="1" spans="1:2" ht="30" customHeight="1">
      <c r="A1" s="448" t="s">
        <v>1124</v>
      </c>
      <c r="B1" s="448"/>
    </row>
    <row r="2" spans="1:2" s="360" customFormat="1" ht="19.5" customHeight="1">
      <c r="A2" s="358" t="s">
        <v>1125</v>
      </c>
      <c r="B2" s="359" t="s">
        <v>42</v>
      </c>
    </row>
    <row r="3" spans="1:2" ht="34.5" customHeight="1">
      <c r="A3" s="361" t="s">
        <v>1126</v>
      </c>
      <c r="B3" s="362" t="s">
        <v>1127</v>
      </c>
    </row>
    <row r="4" spans="1:2" ht="24.75" customHeight="1">
      <c r="A4" s="361" t="s">
        <v>1082</v>
      </c>
      <c r="B4" s="363"/>
    </row>
    <row r="5" spans="1:2" ht="24.75" customHeight="1">
      <c r="A5" s="364" t="s">
        <v>1141</v>
      </c>
      <c r="B5" s="363"/>
    </row>
    <row r="6" spans="1:2" ht="24.75" customHeight="1">
      <c r="A6" s="365" t="s">
        <v>1128</v>
      </c>
      <c r="B6" s="366"/>
    </row>
    <row r="7" spans="1:2" ht="24.75" customHeight="1">
      <c r="A7" s="365" t="s">
        <v>1129</v>
      </c>
      <c r="B7" s="366"/>
    </row>
    <row r="8" spans="1:2" ht="24.75" customHeight="1">
      <c r="A8" s="365" t="s">
        <v>1130</v>
      </c>
      <c r="B8" s="366"/>
    </row>
    <row r="9" spans="1:2" ht="24.75" customHeight="1">
      <c r="A9" s="365" t="s">
        <v>1131</v>
      </c>
      <c r="B9" s="366"/>
    </row>
    <row r="10" spans="1:2" ht="24.75" customHeight="1">
      <c r="A10" s="365" t="s">
        <v>1132</v>
      </c>
      <c r="B10" s="366"/>
    </row>
    <row r="11" spans="1:2" ht="24.75" customHeight="1">
      <c r="A11" s="365" t="s">
        <v>1133</v>
      </c>
      <c r="B11" s="366"/>
    </row>
    <row r="12" spans="1:2" ht="24.75" customHeight="1">
      <c r="A12" s="365" t="s">
        <v>1134</v>
      </c>
      <c r="B12" s="366"/>
    </row>
    <row r="13" spans="1:2" ht="24.75" customHeight="1">
      <c r="A13" s="365" t="s">
        <v>1135</v>
      </c>
      <c r="B13" s="366"/>
    </row>
    <row r="14" spans="1:2" ht="24.75" customHeight="1">
      <c r="A14" s="365" t="s">
        <v>1136</v>
      </c>
      <c r="B14" s="366"/>
    </row>
    <row r="15" spans="1:2" ht="24.75" customHeight="1">
      <c r="A15" s="365" t="s">
        <v>1137</v>
      </c>
      <c r="B15" s="366"/>
    </row>
    <row r="16" spans="1:2" ht="24.75" customHeight="1">
      <c r="A16" s="365" t="s">
        <v>1138</v>
      </c>
      <c r="B16" s="366"/>
    </row>
    <row r="17" spans="1:2" ht="24.75" customHeight="1">
      <c r="A17" s="365" t="s">
        <v>1139</v>
      </c>
      <c r="B17" s="366"/>
    </row>
    <row r="18" spans="1:2" ht="24.75" customHeight="1">
      <c r="A18" s="365" t="s">
        <v>1140</v>
      </c>
      <c r="B18" s="366"/>
    </row>
    <row r="19" spans="1:2" ht="24.75" customHeight="1">
      <c r="A19" s="364" t="s">
        <v>1142</v>
      </c>
      <c r="B19" s="363"/>
    </row>
    <row r="20" spans="1:2" ht="36" customHeight="1">
      <c r="A20" s="449" t="s">
        <v>1203</v>
      </c>
      <c r="B20" s="449"/>
    </row>
  </sheetData>
  <sheetProtection/>
  <mergeCells count="2">
    <mergeCell ref="A1:B1"/>
    <mergeCell ref="A20:B2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9"/>
  <sheetViews>
    <sheetView zoomScalePageLayoutView="0" workbookViewId="0" topLeftCell="A28">
      <selection activeCell="E14" sqref="E14"/>
    </sheetView>
  </sheetViews>
  <sheetFormatPr defaultColWidth="9.140625" defaultRowHeight="15"/>
  <cols>
    <col min="1" max="1" width="53.00390625" style="369" bestFit="1" customWidth="1"/>
    <col min="2" max="16384" width="9.00390625" style="350" customWidth="1"/>
  </cols>
  <sheetData>
    <row r="1" spans="1:3" ht="22.5">
      <c r="A1" s="371" t="s">
        <v>1151</v>
      </c>
      <c r="B1" s="376" t="s">
        <v>1198</v>
      </c>
      <c r="C1" s="376" t="s">
        <v>1199</v>
      </c>
    </row>
    <row r="2" spans="1:3" s="370" customFormat="1" ht="15.75" customHeight="1">
      <c r="A2" s="372" t="s">
        <v>1152</v>
      </c>
      <c r="B2" s="373"/>
      <c r="C2" s="373"/>
    </row>
    <row r="3" spans="1:3" s="370" customFormat="1" ht="15.75" customHeight="1">
      <c r="A3" s="374" t="s">
        <v>1160</v>
      </c>
      <c r="B3" s="375" t="s">
        <v>1200</v>
      </c>
      <c r="C3" s="373"/>
    </row>
    <row r="4" spans="1:3" s="370" customFormat="1" ht="15.75" customHeight="1">
      <c r="A4" s="374" t="s">
        <v>1161</v>
      </c>
      <c r="B4" s="375" t="s">
        <v>1200</v>
      </c>
      <c r="C4" s="373"/>
    </row>
    <row r="5" spans="1:3" s="370" customFormat="1" ht="15.75" customHeight="1">
      <c r="A5" s="374" t="s">
        <v>1176</v>
      </c>
      <c r="B5" s="375" t="s">
        <v>1200</v>
      </c>
      <c r="C5" s="373"/>
    </row>
    <row r="6" spans="1:3" s="370" customFormat="1" ht="15.75" customHeight="1">
      <c r="A6" s="374" t="s">
        <v>1177</v>
      </c>
      <c r="B6" s="375" t="s">
        <v>1200</v>
      </c>
      <c r="C6" s="373"/>
    </row>
    <row r="7" spans="1:3" s="370" customFormat="1" ht="15.75" customHeight="1">
      <c r="A7" s="374" t="s">
        <v>1193</v>
      </c>
      <c r="B7" s="375" t="s">
        <v>1200</v>
      </c>
      <c r="C7" s="373"/>
    </row>
    <row r="8" spans="1:3" s="370" customFormat="1" ht="15.75" customHeight="1">
      <c r="A8" s="374" t="s">
        <v>1153</v>
      </c>
      <c r="B8" s="375" t="s">
        <v>1200</v>
      </c>
      <c r="C8" s="373"/>
    </row>
    <row r="9" spans="1:3" s="370" customFormat="1" ht="15.75" customHeight="1">
      <c r="A9" s="374" t="s">
        <v>1162</v>
      </c>
      <c r="B9" s="375" t="s">
        <v>1200</v>
      </c>
      <c r="C9" s="373"/>
    </row>
    <row r="10" spans="1:3" s="370" customFormat="1" ht="15.75" customHeight="1">
      <c r="A10" s="374" t="s">
        <v>1163</v>
      </c>
      <c r="B10" s="375" t="s">
        <v>1200</v>
      </c>
      <c r="C10" s="373"/>
    </row>
    <row r="11" spans="1:3" s="370" customFormat="1" ht="15.75" customHeight="1">
      <c r="A11" s="374" t="s">
        <v>1178</v>
      </c>
      <c r="B11" s="375" t="s">
        <v>1200</v>
      </c>
      <c r="C11" s="373"/>
    </row>
    <row r="12" spans="1:3" s="370" customFormat="1" ht="15.75" customHeight="1">
      <c r="A12" s="374" t="s">
        <v>1179</v>
      </c>
      <c r="B12" s="375" t="s">
        <v>1200</v>
      </c>
      <c r="C12" s="373"/>
    </row>
    <row r="13" spans="1:3" s="370" customFormat="1" ht="15.75" customHeight="1">
      <c r="A13" s="374" t="s">
        <v>1180</v>
      </c>
      <c r="B13" s="375" t="s">
        <v>1200</v>
      </c>
      <c r="C13" s="373"/>
    </row>
    <row r="14" spans="1:3" s="370" customFormat="1" ht="15.75" customHeight="1">
      <c r="A14" s="231" t="s">
        <v>1293</v>
      </c>
      <c r="B14" s="375" t="s">
        <v>1200</v>
      </c>
      <c r="C14" s="373"/>
    </row>
    <row r="15" spans="1:3" s="370" customFormat="1" ht="15.75" customHeight="1">
      <c r="A15" s="407" t="s">
        <v>1295</v>
      </c>
      <c r="B15" s="375" t="s">
        <v>1200</v>
      </c>
      <c r="C15" s="373"/>
    </row>
    <row r="16" spans="1:3" s="370" customFormat="1" ht="15.75" customHeight="1">
      <c r="A16" s="374" t="s">
        <v>1181</v>
      </c>
      <c r="B16" s="375" t="s">
        <v>1200</v>
      </c>
      <c r="C16" s="373"/>
    </row>
    <row r="17" spans="1:3" s="370" customFormat="1" ht="15.75" customHeight="1">
      <c r="A17" s="374" t="s">
        <v>1182</v>
      </c>
      <c r="B17" s="375" t="s">
        <v>1201</v>
      </c>
      <c r="C17" s="411" t="s">
        <v>1303</v>
      </c>
    </row>
    <row r="18" spans="1:3" s="370" customFormat="1" ht="15.75" customHeight="1">
      <c r="A18" s="374" t="s">
        <v>1194</v>
      </c>
      <c r="B18" s="375" t="s">
        <v>1201</v>
      </c>
      <c r="C18" s="375" t="s">
        <v>1302</v>
      </c>
    </row>
    <row r="19" spans="1:3" s="370" customFormat="1" ht="15.75" customHeight="1">
      <c r="A19" s="374" t="s">
        <v>1154</v>
      </c>
      <c r="B19" s="375" t="s">
        <v>1201</v>
      </c>
      <c r="C19" s="375" t="s">
        <v>1302</v>
      </c>
    </row>
    <row r="20" spans="1:3" s="370" customFormat="1" ht="15.75" customHeight="1">
      <c r="A20" s="372" t="s">
        <v>1155</v>
      </c>
      <c r="B20" s="375" t="s">
        <v>1200</v>
      </c>
      <c r="C20" s="373"/>
    </row>
    <row r="21" spans="1:3" s="370" customFormat="1" ht="15.75" customHeight="1">
      <c r="A21" s="374" t="s">
        <v>1164</v>
      </c>
      <c r="B21" s="375" t="s">
        <v>1200</v>
      </c>
      <c r="C21" s="373"/>
    </row>
    <row r="22" spans="1:3" s="370" customFormat="1" ht="15.75" customHeight="1">
      <c r="A22" s="374" t="s">
        <v>1165</v>
      </c>
      <c r="B22" s="375" t="s">
        <v>1200</v>
      </c>
      <c r="C22" s="373"/>
    </row>
    <row r="23" spans="1:3" s="370" customFormat="1" ht="15.75" customHeight="1">
      <c r="A23" s="374" t="s">
        <v>1183</v>
      </c>
      <c r="B23" s="375" t="s">
        <v>1200</v>
      </c>
      <c r="C23" s="373"/>
    </row>
    <row r="24" spans="1:3" s="370" customFormat="1" ht="15.75" customHeight="1">
      <c r="A24" s="374" t="s">
        <v>1184</v>
      </c>
      <c r="B24" s="375" t="s">
        <v>1200</v>
      </c>
      <c r="C24" s="373"/>
    </row>
    <row r="25" spans="1:3" s="370" customFormat="1" ht="15.75" customHeight="1">
      <c r="A25" s="374" t="s">
        <v>1195</v>
      </c>
      <c r="B25" s="375" t="s">
        <v>1200</v>
      </c>
      <c r="C25" s="373"/>
    </row>
    <row r="26" spans="1:3" s="370" customFormat="1" ht="15.75" customHeight="1">
      <c r="A26" s="374" t="s">
        <v>1156</v>
      </c>
      <c r="B26" s="375" t="s">
        <v>1200</v>
      </c>
      <c r="C26" s="373"/>
    </row>
    <row r="27" spans="1:3" s="370" customFormat="1" ht="15.75" customHeight="1">
      <c r="A27" s="374" t="s">
        <v>1166</v>
      </c>
      <c r="B27" s="375" t="s">
        <v>1200</v>
      </c>
      <c r="C27" s="373"/>
    </row>
    <row r="28" spans="1:3" s="370" customFormat="1" ht="15.75" customHeight="1">
      <c r="A28" s="374" t="s">
        <v>1167</v>
      </c>
      <c r="B28" s="375" t="s">
        <v>1200</v>
      </c>
      <c r="C28" s="373"/>
    </row>
    <row r="29" spans="1:3" s="370" customFormat="1" ht="15.75" customHeight="1">
      <c r="A29" s="374" t="s">
        <v>1185</v>
      </c>
      <c r="B29" s="375" t="s">
        <v>1200</v>
      </c>
      <c r="C29" s="373"/>
    </row>
    <row r="30" spans="1:3" s="370" customFormat="1" ht="15.75" customHeight="1">
      <c r="A30" s="374" t="s">
        <v>1186</v>
      </c>
      <c r="B30" s="375" t="s">
        <v>1200</v>
      </c>
      <c r="C30" s="373"/>
    </row>
    <row r="31" spans="1:3" s="370" customFormat="1" ht="15.75" customHeight="1">
      <c r="A31" s="374" t="s">
        <v>1187</v>
      </c>
      <c r="B31" s="375" t="s">
        <v>1200</v>
      </c>
      <c r="C31" s="373"/>
    </row>
    <row r="32" spans="1:3" s="370" customFormat="1" ht="15.75" customHeight="1">
      <c r="A32" s="374" t="s">
        <v>1188</v>
      </c>
      <c r="B32" s="375" t="s">
        <v>1201</v>
      </c>
      <c r="C32" s="411" t="s">
        <v>1303</v>
      </c>
    </row>
    <row r="33" spans="1:3" s="370" customFormat="1" ht="15.75" customHeight="1">
      <c r="A33" s="374" t="s">
        <v>1196</v>
      </c>
      <c r="B33" s="375" t="s">
        <v>1201</v>
      </c>
      <c r="C33" s="375" t="s">
        <v>1302</v>
      </c>
    </row>
    <row r="34" spans="1:3" s="370" customFormat="1" ht="15.75" customHeight="1">
      <c r="A34" s="374" t="s">
        <v>1157</v>
      </c>
      <c r="B34" s="375" t="s">
        <v>1201</v>
      </c>
      <c r="C34" s="411" t="s">
        <v>1303</v>
      </c>
    </row>
    <row r="35" spans="1:3" s="370" customFormat="1" ht="15.75" customHeight="1">
      <c r="A35" s="372" t="s">
        <v>1158</v>
      </c>
      <c r="B35" s="375" t="s">
        <v>1200</v>
      </c>
      <c r="C35" s="373"/>
    </row>
    <row r="36" spans="1:3" s="370" customFormat="1" ht="15.75" customHeight="1">
      <c r="A36" s="374" t="s">
        <v>1168</v>
      </c>
      <c r="B36" s="375" t="s">
        <v>1200</v>
      </c>
      <c r="C36" s="373"/>
    </row>
    <row r="37" spans="1:3" s="370" customFormat="1" ht="15.75" customHeight="1">
      <c r="A37" s="374" t="s">
        <v>1169</v>
      </c>
      <c r="B37" s="375" t="s">
        <v>1200</v>
      </c>
      <c r="C37" s="373"/>
    </row>
    <row r="38" spans="1:3" s="370" customFormat="1" ht="15.75" customHeight="1">
      <c r="A38" s="374" t="s">
        <v>1189</v>
      </c>
      <c r="B38" s="375" t="s">
        <v>1200</v>
      </c>
      <c r="C38" s="373"/>
    </row>
    <row r="39" spans="1:3" s="370" customFormat="1" ht="15.75" customHeight="1">
      <c r="A39" s="374" t="s">
        <v>1190</v>
      </c>
      <c r="B39" s="375" t="s">
        <v>1200</v>
      </c>
      <c r="C39" s="373"/>
    </row>
    <row r="40" spans="1:3" s="370" customFormat="1" ht="15.75" customHeight="1">
      <c r="A40" s="374" t="s">
        <v>1170</v>
      </c>
      <c r="B40" s="375" t="s">
        <v>1200</v>
      </c>
      <c r="C40" s="373"/>
    </row>
    <row r="41" spans="1:3" s="370" customFormat="1" ht="15.75" customHeight="1">
      <c r="A41" s="374" t="s">
        <v>1171</v>
      </c>
      <c r="B41" s="375" t="s">
        <v>1200</v>
      </c>
      <c r="C41" s="373"/>
    </row>
    <row r="42" spans="1:3" s="370" customFormat="1" ht="15.75" customHeight="1">
      <c r="A42" s="374" t="s">
        <v>1191</v>
      </c>
      <c r="B42" s="375" t="s">
        <v>1200</v>
      </c>
      <c r="C42" s="373"/>
    </row>
    <row r="43" spans="1:3" s="370" customFormat="1" ht="15.75" customHeight="1">
      <c r="A43" s="374" t="s">
        <v>1192</v>
      </c>
      <c r="B43" s="375" t="s">
        <v>1200</v>
      </c>
      <c r="C43" s="373"/>
    </row>
    <row r="44" spans="1:3" s="370" customFormat="1" ht="15.75" customHeight="1">
      <c r="A44" s="374" t="s">
        <v>1197</v>
      </c>
      <c r="B44" s="375" t="s">
        <v>1201</v>
      </c>
      <c r="C44" s="375" t="s">
        <v>1302</v>
      </c>
    </row>
    <row r="45" spans="1:3" s="370" customFormat="1" ht="15.75" customHeight="1">
      <c r="A45" s="372" t="s">
        <v>1159</v>
      </c>
      <c r="B45" s="375" t="s">
        <v>1200</v>
      </c>
      <c r="C45" s="373"/>
    </row>
    <row r="46" spans="1:3" s="370" customFormat="1" ht="15.75" customHeight="1">
      <c r="A46" s="374" t="s">
        <v>1172</v>
      </c>
      <c r="B46" s="375" t="s">
        <v>1200</v>
      </c>
      <c r="C46" s="373"/>
    </row>
    <row r="47" spans="1:3" s="370" customFormat="1" ht="15.75" customHeight="1">
      <c r="A47" s="374" t="s">
        <v>1173</v>
      </c>
      <c r="B47" s="375" t="s">
        <v>1200</v>
      </c>
      <c r="C47" s="373"/>
    </row>
    <row r="48" spans="1:3" s="370" customFormat="1" ht="15.75" customHeight="1">
      <c r="A48" s="374" t="s">
        <v>1174</v>
      </c>
      <c r="B48" s="375" t="s">
        <v>1200</v>
      </c>
      <c r="C48" s="373"/>
    </row>
    <row r="49" spans="1:3" s="370" customFormat="1" ht="15.75" customHeight="1">
      <c r="A49" s="374" t="s">
        <v>1175</v>
      </c>
      <c r="B49" s="375" t="s">
        <v>1200</v>
      </c>
      <c r="C49" s="373"/>
    </row>
  </sheetData>
  <sheetProtection/>
  <printOptions horizontalCentered="1"/>
  <pageMargins left="0.9448818897637796" right="0.7480314960629921" top="0.7480314960629921" bottom="0.7874015748031497" header="0.5118110236220472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50"/>
  </sheetPr>
  <dimension ref="A1:G38"/>
  <sheetViews>
    <sheetView zoomScale="80" zoomScaleNormal="80" zoomScalePageLayoutView="0" workbookViewId="0" topLeftCell="A1">
      <selection activeCell="A1" sqref="A1:IV16384"/>
    </sheetView>
  </sheetViews>
  <sheetFormatPr defaultColWidth="9.140625" defaultRowHeight="15"/>
  <cols>
    <col min="1" max="1" width="40.140625" style="18" customWidth="1"/>
    <col min="2" max="2" width="8.421875" style="13" customWidth="1"/>
    <col min="3" max="3" width="7.421875" style="13" customWidth="1"/>
    <col min="4" max="4" width="7.7109375" style="13" customWidth="1"/>
    <col min="5" max="7" width="9.57421875" style="13" customWidth="1"/>
  </cols>
  <sheetData>
    <row r="1" spans="1:2" ht="24" customHeight="1">
      <c r="A1" s="17"/>
      <c r="B1" s="6"/>
    </row>
    <row r="2" spans="1:7" ht="24" customHeight="1">
      <c r="A2" s="450" t="s">
        <v>290</v>
      </c>
      <c r="B2" s="451"/>
      <c r="C2" s="451"/>
      <c r="D2" s="451"/>
      <c r="E2" s="451"/>
      <c r="F2" s="451"/>
      <c r="G2" s="451"/>
    </row>
    <row r="3" spans="1:7" ht="16.5" customHeight="1">
      <c r="A3" s="180" t="s">
        <v>1001</v>
      </c>
      <c r="B3" s="48"/>
      <c r="C3" s="48"/>
      <c r="D3" s="48"/>
      <c r="E3" s="452" t="s">
        <v>61</v>
      </c>
      <c r="F3" s="452"/>
      <c r="G3" s="452"/>
    </row>
    <row r="4" spans="1:7" ht="44.25" customHeight="1">
      <c r="A4" s="132" t="s">
        <v>251</v>
      </c>
      <c r="B4" s="133" t="s">
        <v>285</v>
      </c>
      <c r="C4" s="133" t="s">
        <v>291</v>
      </c>
      <c r="D4" s="133" t="s">
        <v>282</v>
      </c>
      <c r="E4" s="133" t="s">
        <v>288</v>
      </c>
      <c r="F4" s="133" t="s">
        <v>252</v>
      </c>
      <c r="G4" s="133" t="s">
        <v>253</v>
      </c>
    </row>
    <row r="5" spans="1:7" ht="18.75" customHeight="1">
      <c r="A5" s="134" t="s">
        <v>272</v>
      </c>
      <c r="B5" s="108"/>
      <c r="C5" s="33"/>
      <c r="D5" s="33"/>
      <c r="E5" s="108"/>
      <c r="F5" s="135"/>
      <c r="G5" s="135"/>
    </row>
    <row r="6" spans="1:7" ht="18.75" customHeight="1">
      <c r="A6" s="134" t="s">
        <v>66</v>
      </c>
      <c r="B6" s="108"/>
      <c r="C6" s="33"/>
      <c r="D6" s="33"/>
      <c r="E6" s="108"/>
      <c r="F6" s="135"/>
      <c r="G6" s="135"/>
    </row>
    <row r="7" spans="1:7" ht="18.75" customHeight="1">
      <c r="A7" s="134" t="s">
        <v>67</v>
      </c>
      <c r="B7" s="108"/>
      <c r="C7" s="33"/>
      <c r="D7" s="33"/>
      <c r="E7" s="108"/>
      <c r="F7" s="135"/>
      <c r="G7" s="135"/>
    </row>
    <row r="8" spans="1:7" ht="18.75" customHeight="1">
      <c r="A8" s="134" t="s">
        <v>987</v>
      </c>
      <c r="B8" s="108"/>
      <c r="C8" s="33"/>
      <c r="D8" s="33"/>
      <c r="E8" s="108"/>
      <c r="F8" s="135"/>
      <c r="G8" s="135"/>
    </row>
    <row r="9" spans="1:7" ht="18.75" customHeight="1">
      <c r="A9" s="134" t="s">
        <v>988</v>
      </c>
      <c r="B9" s="108"/>
      <c r="C9" s="33"/>
      <c r="D9" s="33"/>
      <c r="E9" s="108"/>
      <c r="F9" s="135"/>
      <c r="G9" s="135"/>
    </row>
    <row r="10" spans="1:7" ht="18.75" customHeight="1">
      <c r="A10" s="134" t="s">
        <v>989</v>
      </c>
      <c r="B10" s="108"/>
      <c r="C10" s="33"/>
      <c r="D10" s="33"/>
      <c r="E10" s="108"/>
      <c r="F10" s="135"/>
      <c r="G10" s="135"/>
    </row>
    <row r="11" spans="1:7" ht="18.75" customHeight="1">
      <c r="A11" s="134" t="s">
        <v>990</v>
      </c>
      <c r="B11" s="108"/>
      <c r="C11" s="33"/>
      <c r="D11" s="33"/>
      <c r="E11" s="108"/>
      <c r="F11" s="135"/>
      <c r="G11" s="135"/>
    </row>
    <row r="12" spans="1:7" ht="18.75" customHeight="1">
      <c r="A12" s="134" t="s">
        <v>991</v>
      </c>
      <c r="B12" s="108">
        <v>1241</v>
      </c>
      <c r="C12" s="33">
        <v>1230</v>
      </c>
      <c r="D12" s="33">
        <v>1230</v>
      </c>
      <c r="E12" s="108">
        <v>1295</v>
      </c>
      <c r="F12" s="135">
        <f>(E12/C12)*100</f>
        <v>105.28455284552845</v>
      </c>
      <c r="G12" s="135">
        <f>(E12/B12-1)*100</f>
        <v>4.351329572925056</v>
      </c>
    </row>
    <row r="13" spans="1:7" s="23" customFormat="1" ht="18.75" customHeight="1">
      <c r="A13" s="327" t="s">
        <v>1029</v>
      </c>
      <c r="B13" s="328">
        <v>796</v>
      </c>
      <c r="C13" s="33"/>
      <c r="D13" s="33"/>
      <c r="E13" s="328">
        <v>1450</v>
      </c>
      <c r="F13" s="135"/>
      <c r="G13" s="135">
        <f>(E13/B13-1)*100</f>
        <v>82.16080402010051</v>
      </c>
    </row>
    <row r="14" spans="1:7" s="23" customFormat="1" ht="18.75" customHeight="1">
      <c r="A14" s="327" t="s">
        <v>1030</v>
      </c>
      <c r="B14" s="328">
        <v>5</v>
      </c>
      <c r="C14" s="33"/>
      <c r="D14" s="33"/>
      <c r="E14" s="328">
        <v>6</v>
      </c>
      <c r="F14" s="135"/>
      <c r="G14" s="135">
        <f>(E14/B14-1)*100</f>
        <v>19.999999999999996</v>
      </c>
    </row>
    <row r="15" spans="1:7" s="23" customFormat="1" ht="18.75" customHeight="1">
      <c r="A15" s="327" t="s">
        <v>1031</v>
      </c>
      <c r="B15" s="328">
        <v>442</v>
      </c>
      <c r="C15" s="33"/>
      <c r="D15" s="33"/>
      <c r="E15" s="328">
        <v>321</v>
      </c>
      <c r="F15" s="135"/>
      <c r="G15" s="135">
        <f>(E15/B15-1)*100</f>
        <v>-27.37556561085973</v>
      </c>
    </row>
    <row r="16" spans="1:7" s="23" customFormat="1" ht="18.75" customHeight="1">
      <c r="A16" s="327" t="s">
        <v>1032</v>
      </c>
      <c r="B16" s="328">
        <v>-2</v>
      </c>
      <c r="C16" s="33"/>
      <c r="D16" s="33"/>
      <c r="E16" s="328">
        <v>-592</v>
      </c>
      <c r="F16" s="135"/>
      <c r="G16" s="135"/>
    </row>
    <row r="17" spans="1:7" s="23" customFormat="1" ht="18.75" customHeight="1">
      <c r="A17" s="327" t="s">
        <v>1033</v>
      </c>
      <c r="B17" s="328">
        <v>0</v>
      </c>
      <c r="C17" s="33">
        <v>1230</v>
      </c>
      <c r="D17" s="33">
        <v>1230</v>
      </c>
      <c r="E17" s="328">
        <v>110</v>
      </c>
      <c r="F17" s="135">
        <f>(E17/C17)*100</f>
        <v>8.94308943089431</v>
      </c>
      <c r="G17" s="135"/>
    </row>
    <row r="18" spans="1:7" ht="18.75" customHeight="1">
      <c r="A18" s="134" t="s">
        <v>992</v>
      </c>
      <c r="B18" s="108"/>
      <c r="C18" s="33"/>
      <c r="D18" s="33"/>
      <c r="E18" s="108"/>
      <c r="F18" s="135"/>
      <c r="G18" s="135"/>
    </row>
    <row r="19" spans="1:7" ht="18.75" customHeight="1">
      <c r="A19" s="134" t="s">
        <v>993</v>
      </c>
      <c r="B19" s="108"/>
      <c r="C19" s="33"/>
      <c r="D19" s="33"/>
      <c r="E19" s="108"/>
      <c r="F19" s="135"/>
      <c r="G19" s="135"/>
    </row>
    <row r="20" spans="1:7" ht="18.75" customHeight="1">
      <c r="A20" s="134" t="s">
        <v>994</v>
      </c>
      <c r="B20" s="108">
        <v>93</v>
      </c>
      <c r="C20" s="33">
        <v>30</v>
      </c>
      <c r="D20" s="33">
        <v>30</v>
      </c>
      <c r="E20" s="108">
        <v>1</v>
      </c>
      <c r="F20" s="135">
        <f>(E20/C20)*100</f>
        <v>3.3333333333333335</v>
      </c>
      <c r="G20" s="135">
        <f>(E20/B20-1)*100</f>
        <v>-98.9247311827957</v>
      </c>
    </row>
    <row r="21" spans="1:7" ht="18.75" customHeight="1">
      <c r="A21" s="134" t="s">
        <v>995</v>
      </c>
      <c r="B21" s="108"/>
      <c r="C21" s="33"/>
      <c r="D21" s="33"/>
      <c r="E21" s="108"/>
      <c r="F21" s="135"/>
      <c r="G21" s="135"/>
    </row>
    <row r="22" spans="1:7" ht="18.75" customHeight="1">
      <c r="A22" s="134" t="s">
        <v>996</v>
      </c>
      <c r="B22" s="108"/>
      <c r="C22" s="33"/>
      <c r="D22" s="33"/>
      <c r="E22" s="108"/>
      <c r="F22" s="135"/>
      <c r="G22" s="135"/>
    </row>
    <row r="23" spans="1:7" ht="18.75" customHeight="1">
      <c r="A23" s="134" t="s">
        <v>997</v>
      </c>
      <c r="B23" s="108"/>
      <c r="C23" s="33"/>
      <c r="D23" s="33"/>
      <c r="E23" s="108"/>
      <c r="F23" s="135"/>
      <c r="G23" s="135"/>
    </row>
    <row r="24" spans="1:7" ht="18.75" customHeight="1">
      <c r="A24" s="134" t="s">
        <v>998</v>
      </c>
      <c r="B24" s="108">
        <v>47</v>
      </c>
      <c r="C24" s="33">
        <v>25</v>
      </c>
      <c r="D24" s="33">
        <v>25</v>
      </c>
      <c r="E24" s="108"/>
      <c r="F24" s="135">
        <f>(E24/C24)*100</f>
        <v>0</v>
      </c>
      <c r="G24" s="135"/>
    </row>
    <row r="25" spans="1:7" ht="18.75" customHeight="1">
      <c r="A25" s="134" t="s">
        <v>999</v>
      </c>
      <c r="B25" s="108"/>
      <c r="C25" s="33"/>
      <c r="D25" s="33"/>
      <c r="E25" s="108"/>
      <c r="F25" s="135"/>
      <c r="G25" s="135"/>
    </row>
    <row r="26" spans="1:7" ht="18.75" customHeight="1">
      <c r="A26" s="134" t="s">
        <v>1000</v>
      </c>
      <c r="B26" s="108"/>
      <c r="C26" s="33"/>
      <c r="D26" s="33"/>
      <c r="E26" s="108"/>
      <c r="F26" s="135"/>
      <c r="G26" s="135"/>
    </row>
    <row r="27" spans="1:7" ht="18.75" customHeight="1">
      <c r="A27" s="134" t="s">
        <v>50</v>
      </c>
      <c r="B27" s="108"/>
      <c r="C27" s="33"/>
      <c r="D27" s="33"/>
      <c r="E27" s="108"/>
      <c r="F27" s="135"/>
      <c r="G27" s="135"/>
    </row>
    <row r="28" spans="1:7" ht="18.75" customHeight="1">
      <c r="A28" s="132" t="s">
        <v>254</v>
      </c>
      <c r="B28" s="136">
        <f>SUM(B5:B12,B18,B19,B20,B21,B22,B23,B24,B25,B26)</f>
        <v>1381</v>
      </c>
      <c r="C28" s="136">
        <f>SUM(C5:C12,C18,C19,C20,C21,C22,C23,C24,C25,C26)</f>
        <v>1285</v>
      </c>
      <c r="D28" s="136">
        <f>SUM(D5:D12,D18,D19,D20,D21,D22,D23,D24,D25,D26)</f>
        <v>1285</v>
      </c>
      <c r="E28" s="136">
        <f>SUM(E5:E12,E18,E19,E20,E21,E22,E23,E24,E25,E26)</f>
        <v>1296</v>
      </c>
      <c r="F28" s="137">
        <f>(E28/C28)*100</f>
        <v>100.85603112840467</v>
      </c>
      <c r="G28" s="137">
        <f>(E28/B28-1)*100</f>
        <v>-6.154960173787116</v>
      </c>
    </row>
    <row r="29" spans="1:7" ht="18.75" customHeight="1">
      <c r="A29" s="138" t="s">
        <v>106</v>
      </c>
      <c r="B29" s="136">
        <f>SUM(B30,B33,B34,B36:B37)</f>
        <v>863</v>
      </c>
      <c r="C29" s="136">
        <f>SUM(C30,C33,C34,C36:C37)</f>
        <v>0</v>
      </c>
      <c r="D29" s="136">
        <f>SUM(D30,D33,D34,D36:D37)</f>
        <v>700</v>
      </c>
      <c r="E29" s="136">
        <f>SUM(E30,E33,E34,E36:E37)</f>
        <v>1436</v>
      </c>
      <c r="F29" s="137"/>
      <c r="G29" s="137">
        <f>(E29/B29-1)*100</f>
        <v>66.396292004635</v>
      </c>
    </row>
    <row r="30" spans="1:7" ht="18.75" customHeight="1">
      <c r="A30" s="139" t="s">
        <v>255</v>
      </c>
      <c r="B30" s="108">
        <f>SUM(B31:B32)</f>
        <v>697</v>
      </c>
      <c r="C30" s="108">
        <f>SUM(C31:C32)</f>
        <v>0</v>
      </c>
      <c r="D30" s="108"/>
      <c r="E30" s="108">
        <f>SUM(E31:E32)</f>
        <v>388</v>
      </c>
      <c r="F30" s="135"/>
      <c r="G30" s="135">
        <f>(E30/B30-1)*100</f>
        <v>-44.33285509325682</v>
      </c>
    </row>
    <row r="31" spans="1:7" ht="18.75" customHeight="1">
      <c r="A31" s="139" t="s">
        <v>256</v>
      </c>
      <c r="B31" s="108">
        <v>697</v>
      </c>
      <c r="C31" s="108"/>
      <c r="D31" s="108"/>
      <c r="E31" s="108">
        <v>388</v>
      </c>
      <c r="F31" s="135"/>
      <c r="G31" s="135">
        <f>(E31/B31-1)*100</f>
        <v>-44.33285509325682</v>
      </c>
    </row>
    <row r="32" spans="1:7" ht="18.75" customHeight="1">
      <c r="A32" s="139" t="s">
        <v>257</v>
      </c>
      <c r="B32" s="108"/>
      <c r="C32" s="108"/>
      <c r="D32" s="108"/>
      <c r="E32" s="108"/>
      <c r="F32" s="135"/>
      <c r="G32" s="135"/>
    </row>
    <row r="33" spans="1:7" ht="18.75" customHeight="1">
      <c r="A33" s="139" t="s">
        <v>258</v>
      </c>
      <c r="B33" s="108">
        <v>166</v>
      </c>
      <c r="C33" s="108"/>
      <c r="D33" s="108"/>
      <c r="E33" s="108">
        <v>348</v>
      </c>
      <c r="F33" s="135"/>
      <c r="G33" s="135">
        <f>(E33/B33-1)*100</f>
        <v>109.63855421686746</v>
      </c>
    </row>
    <row r="34" spans="1:7" ht="18.75" customHeight="1">
      <c r="A34" s="139" t="s">
        <v>259</v>
      </c>
      <c r="B34" s="108"/>
      <c r="C34" s="108"/>
      <c r="D34" s="108"/>
      <c r="E34" s="108"/>
      <c r="F34" s="135"/>
      <c r="G34" s="135"/>
    </row>
    <row r="35" spans="1:7" ht="18.75" customHeight="1">
      <c r="A35" s="139" t="s">
        <v>260</v>
      </c>
      <c r="B35" s="108"/>
      <c r="C35" s="108"/>
      <c r="D35" s="108"/>
      <c r="E35" s="108"/>
      <c r="F35" s="135"/>
      <c r="G35" s="135"/>
    </row>
    <row r="36" spans="1:7" ht="18.75" customHeight="1">
      <c r="A36" s="140" t="s">
        <v>261</v>
      </c>
      <c r="B36" s="108"/>
      <c r="C36" s="108"/>
      <c r="D36" s="108"/>
      <c r="E36" s="108"/>
      <c r="F36" s="135"/>
      <c r="G36" s="135"/>
    </row>
    <row r="37" spans="1:7" ht="18.75" customHeight="1">
      <c r="A37" s="140" t="s">
        <v>262</v>
      </c>
      <c r="B37" s="108"/>
      <c r="C37" s="108"/>
      <c r="D37" s="108">
        <v>700</v>
      </c>
      <c r="E37" s="108">
        <v>700</v>
      </c>
      <c r="F37" s="135"/>
      <c r="G37" s="108"/>
    </row>
    <row r="38" spans="1:7" ht="18.75" customHeight="1">
      <c r="A38" s="132" t="s">
        <v>263</v>
      </c>
      <c r="B38" s="136">
        <f>SUM(B28,B29)</f>
        <v>2244</v>
      </c>
      <c r="C38" s="136">
        <f>SUM(C28,C29)</f>
        <v>1285</v>
      </c>
      <c r="D38" s="136">
        <f>SUM(D28,D29)</f>
        <v>1985</v>
      </c>
      <c r="E38" s="136">
        <f>SUM(E28,E29)</f>
        <v>2732</v>
      </c>
      <c r="F38" s="137">
        <f>(E38/C38)*100</f>
        <v>212.6070038910506</v>
      </c>
      <c r="G38" s="137">
        <f>(E38/B38-1)*100</f>
        <v>21.74688057040999</v>
      </c>
    </row>
  </sheetData>
  <sheetProtection/>
  <mergeCells count="2">
    <mergeCell ref="A2:G2"/>
    <mergeCell ref="E3:G3"/>
  </mergeCells>
  <printOptions horizontalCentered="1"/>
  <pageMargins left="0.48" right="0.43" top="0.5511811023622047" bottom="0.4330708661417323" header="0.31496062992125984" footer="0.31496062992125984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50"/>
  </sheetPr>
  <dimension ref="A1:G45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54.57421875" style="0" customWidth="1"/>
    <col min="2" max="2" width="7.7109375" style="13" customWidth="1"/>
    <col min="3" max="3" width="8.00390625" style="13" customWidth="1"/>
    <col min="4" max="4" width="7.7109375" style="13" customWidth="1"/>
    <col min="5" max="5" width="7.57421875" style="13" customWidth="1"/>
    <col min="6" max="7" width="7.7109375" style="13" customWidth="1"/>
  </cols>
  <sheetData>
    <row r="1" spans="1:7" ht="20.25" customHeight="1">
      <c r="A1" s="453" t="s">
        <v>292</v>
      </c>
      <c r="B1" s="453"/>
      <c r="C1" s="453"/>
      <c r="D1" s="453"/>
      <c r="E1" s="453"/>
      <c r="F1" s="453"/>
      <c r="G1" s="453"/>
    </row>
    <row r="2" spans="1:7" ht="16.5" customHeight="1" thickBot="1">
      <c r="A2" s="182" t="s">
        <v>1003</v>
      </c>
      <c r="B2" s="48"/>
      <c r="C2" s="454" t="s">
        <v>223</v>
      </c>
      <c r="D2" s="454"/>
      <c r="E2" s="454"/>
      <c r="F2" s="454"/>
      <c r="G2" s="454"/>
    </row>
    <row r="3" spans="1:7" ht="41.25" customHeight="1">
      <c r="A3" s="59" t="s">
        <v>224</v>
      </c>
      <c r="B3" s="143" t="s">
        <v>293</v>
      </c>
      <c r="C3" s="143" t="s">
        <v>294</v>
      </c>
      <c r="D3" s="143" t="s">
        <v>847</v>
      </c>
      <c r="E3" s="143" t="s">
        <v>295</v>
      </c>
      <c r="F3" s="60" t="s">
        <v>122</v>
      </c>
      <c r="G3" s="61" t="s">
        <v>225</v>
      </c>
    </row>
    <row r="4" spans="1:7" ht="16.5" customHeight="1">
      <c r="A4" s="148" t="s">
        <v>1002</v>
      </c>
      <c r="B4" s="111">
        <f>SUM(B5)</f>
        <v>20</v>
      </c>
      <c r="C4" s="111"/>
      <c r="D4" s="111"/>
      <c r="E4" s="111">
        <v>56</v>
      </c>
      <c r="F4" s="149"/>
      <c r="G4" s="150">
        <f>(E4/B4-1)*100</f>
        <v>179.99999999999997</v>
      </c>
    </row>
    <row r="5" spans="1:7" ht="16.5" customHeight="1">
      <c r="A5" s="148" t="s">
        <v>1034</v>
      </c>
      <c r="B5" s="108">
        <v>20</v>
      </c>
      <c r="C5" s="108"/>
      <c r="D5" s="108"/>
      <c r="E5" s="108">
        <v>26</v>
      </c>
      <c r="F5" s="149"/>
      <c r="G5" s="150">
        <f>(E5/B5-1)*100</f>
        <v>30.000000000000004</v>
      </c>
    </row>
    <row r="6" spans="1:7" s="23" customFormat="1" ht="16.5" customHeight="1">
      <c r="A6" s="148" t="s">
        <v>1035</v>
      </c>
      <c r="B6" s="108"/>
      <c r="C6" s="108"/>
      <c r="D6" s="108"/>
      <c r="E6" s="108">
        <v>30</v>
      </c>
      <c r="F6" s="149"/>
      <c r="G6" s="150"/>
    </row>
    <row r="7" spans="1:7" ht="16.5" customHeight="1">
      <c r="A7" s="148" t="s">
        <v>69</v>
      </c>
      <c r="B7" s="108"/>
      <c r="C7" s="108"/>
      <c r="D7" s="108"/>
      <c r="E7" s="108"/>
      <c r="F7" s="149"/>
      <c r="G7" s="150"/>
    </row>
    <row r="8" spans="1:7" ht="16.5" customHeight="1">
      <c r="A8" s="148" t="s">
        <v>70</v>
      </c>
      <c r="B8" s="108"/>
      <c r="C8" s="108"/>
      <c r="D8" s="108"/>
      <c r="E8" s="108"/>
      <c r="F8" s="149"/>
      <c r="G8" s="150"/>
    </row>
    <row r="9" spans="1:7" ht="16.5" customHeight="1">
      <c r="A9" s="148" t="s">
        <v>71</v>
      </c>
      <c r="B9" s="108"/>
      <c r="C9" s="108"/>
      <c r="D9" s="108"/>
      <c r="E9" s="108"/>
      <c r="F9" s="149"/>
      <c r="G9" s="150"/>
    </row>
    <row r="10" spans="1:7" ht="16.5" customHeight="1">
      <c r="A10" s="148" t="s">
        <v>72</v>
      </c>
      <c r="B10" s="108"/>
      <c r="C10" s="108"/>
      <c r="D10" s="108"/>
      <c r="E10" s="108"/>
      <c r="F10" s="149"/>
      <c r="G10" s="150"/>
    </row>
    <row r="11" spans="1:7" ht="16.5" customHeight="1">
      <c r="A11" s="148" t="s">
        <v>74</v>
      </c>
      <c r="B11" s="108">
        <f>SUM(B12:B18)</f>
        <v>325</v>
      </c>
      <c r="C11" s="108">
        <f>SUM(C12:C18)</f>
        <v>1285</v>
      </c>
      <c r="D11" s="108">
        <f>SUM(D12:D18)</f>
        <v>1985</v>
      </c>
      <c r="E11" s="108">
        <f>SUM(E12:E18)</f>
        <v>1983</v>
      </c>
      <c r="F11" s="149">
        <f>E11/C11*100</f>
        <v>154.31906614785993</v>
      </c>
      <c r="G11" s="150">
        <f>(E11/B11-1)*100</f>
        <v>510.15384615384613</v>
      </c>
    </row>
    <row r="12" spans="1:7" ht="16.5" customHeight="1">
      <c r="A12" s="148" t="s">
        <v>75</v>
      </c>
      <c r="B12" s="108">
        <v>214</v>
      </c>
      <c r="C12" s="108">
        <v>1230</v>
      </c>
      <c r="D12" s="108">
        <v>1930</v>
      </c>
      <c r="E12" s="108">
        <v>1983</v>
      </c>
      <c r="F12" s="149">
        <f>E12/C12*100</f>
        <v>161.21951219512195</v>
      </c>
      <c r="G12" s="150">
        <f>(E12/B12-1)*100</f>
        <v>826.6355140186915</v>
      </c>
    </row>
    <row r="13" spans="1:7" ht="16.5" customHeight="1">
      <c r="A13" s="148" t="s">
        <v>76</v>
      </c>
      <c r="B13" s="108"/>
      <c r="C13" s="108"/>
      <c r="D13" s="108"/>
      <c r="E13" s="108"/>
      <c r="F13" s="149"/>
      <c r="G13" s="150"/>
    </row>
    <row r="14" spans="1:7" ht="16.5" customHeight="1">
      <c r="A14" s="148" t="s">
        <v>77</v>
      </c>
      <c r="B14" s="108"/>
      <c r="C14" s="108"/>
      <c r="D14" s="108"/>
      <c r="E14" s="108"/>
      <c r="F14" s="149"/>
      <c r="G14" s="150"/>
    </row>
    <row r="15" spans="1:7" ht="16.5" customHeight="1">
      <c r="A15" s="148" t="s">
        <v>78</v>
      </c>
      <c r="B15" s="108"/>
      <c r="C15" s="108"/>
      <c r="D15" s="108"/>
      <c r="E15" s="108"/>
      <c r="F15" s="149"/>
      <c r="G15" s="150"/>
    </row>
    <row r="16" spans="1:7" ht="16.5" customHeight="1">
      <c r="A16" s="148" t="s">
        <v>79</v>
      </c>
      <c r="B16" s="108"/>
      <c r="C16" s="108"/>
      <c r="D16" s="108"/>
      <c r="E16" s="108"/>
      <c r="F16" s="149"/>
      <c r="G16" s="150"/>
    </row>
    <row r="17" spans="1:7" ht="16.5" customHeight="1">
      <c r="A17" s="145" t="s">
        <v>264</v>
      </c>
      <c r="B17" s="108">
        <v>65</v>
      </c>
      <c r="C17" s="108">
        <v>30</v>
      </c>
      <c r="D17" s="108">
        <v>30</v>
      </c>
      <c r="E17" s="108"/>
      <c r="F17" s="149">
        <f>E17/C17*100</f>
        <v>0</v>
      </c>
      <c r="G17" s="150">
        <f>(E17/B17-1)*100</f>
        <v>-100</v>
      </c>
    </row>
    <row r="18" spans="1:7" ht="16.5" customHeight="1">
      <c r="A18" s="148" t="s">
        <v>80</v>
      </c>
      <c r="B18" s="108">
        <v>46</v>
      </c>
      <c r="C18" s="108">
        <v>25</v>
      </c>
      <c r="D18" s="108">
        <v>25</v>
      </c>
      <c r="E18" s="108"/>
      <c r="F18" s="149"/>
      <c r="G18" s="150"/>
    </row>
    <row r="19" spans="1:7" ht="16.5" customHeight="1">
      <c r="A19" s="148" t="s">
        <v>81</v>
      </c>
      <c r="B19" s="108"/>
      <c r="C19" s="108"/>
      <c r="D19" s="108"/>
      <c r="E19" s="108"/>
      <c r="F19" s="149"/>
      <c r="G19" s="150"/>
    </row>
    <row r="20" spans="1:7" ht="16.5" customHeight="1">
      <c r="A20" s="151" t="s">
        <v>82</v>
      </c>
      <c r="B20" s="108"/>
      <c r="C20" s="108"/>
      <c r="D20" s="108"/>
      <c r="E20" s="108"/>
      <c r="F20" s="149"/>
      <c r="G20" s="152"/>
    </row>
    <row r="21" spans="1:7" ht="16.5" customHeight="1">
      <c r="A21" s="153" t="s">
        <v>83</v>
      </c>
      <c r="B21" s="108"/>
      <c r="C21" s="108"/>
      <c r="D21" s="108"/>
      <c r="E21" s="108"/>
      <c r="F21" s="149"/>
      <c r="G21" s="152"/>
    </row>
    <row r="22" spans="1:7" ht="16.5" customHeight="1">
      <c r="A22" s="153" t="s">
        <v>84</v>
      </c>
      <c r="B22" s="108"/>
      <c r="C22" s="108"/>
      <c r="D22" s="108"/>
      <c r="E22" s="108"/>
      <c r="F22" s="149"/>
      <c r="G22" s="152"/>
    </row>
    <row r="23" spans="1:7" ht="16.5" customHeight="1">
      <c r="A23" s="148" t="s">
        <v>85</v>
      </c>
      <c r="B23" s="108"/>
      <c r="C23" s="108"/>
      <c r="D23" s="108"/>
      <c r="E23" s="108"/>
      <c r="F23" s="149"/>
      <c r="G23" s="152"/>
    </row>
    <row r="24" spans="1:7" ht="16.5" customHeight="1">
      <c r="A24" s="154" t="s">
        <v>88</v>
      </c>
      <c r="B24" s="108"/>
      <c r="C24" s="108"/>
      <c r="D24" s="108"/>
      <c r="E24" s="108"/>
      <c r="F24" s="149"/>
      <c r="G24" s="152"/>
    </row>
    <row r="25" spans="1:7" ht="16.5" customHeight="1">
      <c r="A25" s="154" t="s">
        <v>90</v>
      </c>
      <c r="B25" s="108"/>
      <c r="C25" s="108"/>
      <c r="D25" s="108"/>
      <c r="E25" s="108"/>
      <c r="F25" s="149"/>
      <c r="G25" s="152"/>
    </row>
    <row r="26" spans="1:7" ht="16.5" customHeight="1">
      <c r="A26" s="148" t="s">
        <v>91</v>
      </c>
      <c r="B26" s="108"/>
      <c r="C26" s="108"/>
      <c r="D26" s="108"/>
      <c r="E26" s="108"/>
      <c r="F26" s="149"/>
      <c r="G26" s="152"/>
    </row>
    <row r="27" spans="1:7" ht="16.5" customHeight="1">
      <c r="A27" s="154" t="s">
        <v>92</v>
      </c>
      <c r="B27" s="108"/>
      <c r="C27" s="108"/>
      <c r="D27" s="108"/>
      <c r="E27" s="108"/>
      <c r="F27" s="149"/>
      <c r="G27" s="152"/>
    </row>
    <row r="28" spans="1:7" ht="16.5" customHeight="1">
      <c r="A28" s="154" t="s">
        <v>56</v>
      </c>
      <c r="B28" s="108"/>
      <c r="C28" s="108"/>
      <c r="D28" s="108"/>
      <c r="E28" s="108"/>
      <c r="F28" s="149"/>
      <c r="G28" s="152"/>
    </row>
    <row r="29" spans="1:7" ht="16.5" customHeight="1">
      <c r="A29" s="154" t="s">
        <v>93</v>
      </c>
      <c r="B29" s="108">
        <f>SUM(B30)</f>
        <v>340</v>
      </c>
      <c r="C29" s="108"/>
      <c r="D29" s="108"/>
      <c r="E29" s="108"/>
      <c r="F29" s="149"/>
      <c r="G29" s="150"/>
    </row>
    <row r="30" spans="1:7" ht="16.5" customHeight="1">
      <c r="A30" s="154" t="s">
        <v>57</v>
      </c>
      <c r="B30" s="108">
        <v>340</v>
      </c>
      <c r="C30" s="108"/>
      <c r="D30" s="108"/>
      <c r="E30" s="108"/>
      <c r="F30" s="149"/>
      <c r="G30" s="150"/>
    </row>
    <row r="31" spans="1:7" ht="16.5" customHeight="1">
      <c r="A31" s="154" t="s">
        <v>94</v>
      </c>
      <c r="B31" s="108">
        <f>SUM(B32:B34)</f>
        <v>199</v>
      </c>
      <c r="C31" s="108">
        <f>SUM(C32:C34)</f>
        <v>0</v>
      </c>
      <c r="D31" s="108">
        <f>SUM(D32:D34)</f>
        <v>0</v>
      </c>
      <c r="E31" s="108">
        <f>SUM(E32:E34)</f>
        <v>482</v>
      </c>
      <c r="F31" s="149"/>
      <c r="G31" s="150">
        <f aca="true" t="shared" si="0" ref="G31:G45">(E31/B31-1)*100</f>
        <v>142.21105527638193</v>
      </c>
    </row>
    <row r="32" spans="1:7" ht="16.5" customHeight="1">
      <c r="A32" s="148" t="s">
        <v>95</v>
      </c>
      <c r="B32" s="108"/>
      <c r="C32" s="108"/>
      <c r="D32" s="108"/>
      <c r="E32" s="108"/>
      <c r="F32" s="149"/>
      <c r="G32" s="150"/>
    </row>
    <row r="33" spans="1:7" ht="16.5" customHeight="1">
      <c r="A33" s="148" t="s">
        <v>96</v>
      </c>
      <c r="B33" s="108">
        <v>5</v>
      </c>
      <c r="C33" s="108"/>
      <c r="D33" s="108"/>
      <c r="E33" s="108">
        <v>4</v>
      </c>
      <c r="F33" s="149"/>
      <c r="G33" s="150">
        <f t="shared" si="0"/>
        <v>-19.999999999999996</v>
      </c>
    </row>
    <row r="34" spans="1:7" ht="16.5" customHeight="1">
      <c r="A34" s="148" t="s">
        <v>97</v>
      </c>
      <c r="B34" s="108">
        <v>194</v>
      </c>
      <c r="C34" s="108"/>
      <c r="D34" s="108"/>
      <c r="E34" s="108">
        <v>478</v>
      </c>
      <c r="F34" s="149"/>
      <c r="G34" s="150">
        <f t="shared" si="0"/>
        <v>146.3917525773196</v>
      </c>
    </row>
    <row r="35" spans="1:7" ht="16.5" customHeight="1">
      <c r="A35" s="154" t="s">
        <v>98</v>
      </c>
      <c r="B35" s="108">
        <v>18</v>
      </c>
      <c r="C35" s="108"/>
      <c r="D35" s="108"/>
      <c r="E35" s="108">
        <v>12</v>
      </c>
      <c r="F35" s="149"/>
      <c r="G35" s="150"/>
    </row>
    <row r="36" spans="1:7" ht="16.5" customHeight="1">
      <c r="A36" s="154" t="s">
        <v>99</v>
      </c>
      <c r="B36" s="108"/>
      <c r="C36" s="108"/>
      <c r="D36" s="108"/>
      <c r="E36" s="108"/>
      <c r="F36" s="149"/>
      <c r="G36" s="150"/>
    </row>
    <row r="37" spans="1:7" ht="16.5" customHeight="1">
      <c r="A37" s="51" t="s">
        <v>226</v>
      </c>
      <c r="B37" s="136">
        <f>SUM(B4,B7,B9,B11,B19,B23,B25,B29,B31,B35,B36)</f>
        <v>902</v>
      </c>
      <c r="C37" s="136">
        <f>SUM(C4,C7,C9,C11,C19,C23,C25,C29,C31,C35,C36)</f>
        <v>1285</v>
      </c>
      <c r="D37" s="136">
        <f>SUM(D4,D7,D9,D11,D19,D23,D25,D29,D31,D35,D36)</f>
        <v>1985</v>
      </c>
      <c r="E37" s="136">
        <f>SUM(E4,E7,E9,E11,E19,E23,E25,E29,E31,E35,E36)</f>
        <v>2533</v>
      </c>
      <c r="F37" s="146">
        <f>E37/C37*100</f>
        <v>197.12062256809338</v>
      </c>
      <c r="G37" s="147">
        <f t="shared" si="0"/>
        <v>180.82039911308203</v>
      </c>
    </row>
    <row r="38" spans="1:7" ht="16.5" customHeight="1">
      <c r="A38" s="54" t="s">
        <v>22</v>
      </c>
      <c r="B38" s="27">
        <f>SUM(B39,B42:B44)</f>
        <v>1342</v>
      </c>
      <c r="C38" s="27">
        <f>SUM(C39,C42:C44)</f>
        <v>0</v>
      </c>
      <c r="D38" s="108"/>
      <c r="E38" s="27">
        <f>SUM(E39,E42:E44)</f>
        <v>199</v>
      </c>
      <c r="F38" s="50"/>
      <c r="G38" s="53">
        <f t="shared" si="0"/>
        <v>-85.17138599105813</v>
      </c>
    </row>
    <row r="39" spans="1:7" ht="16.5" customHeight="1">
      <c r="A39" s="52" t="s">
        <v>100</v>
      </c>
      <c r="B39" s="108"/>
      <c r="C39" s="27"/>
      <c r="D39" s="108"/>
      <c r="E39" s="27"/>
      <c r="F39" s="50"/>
      <c r="G39" s="53"/>
    </row>
    <row r="40" spans="1:7" ht="16.5" customHeight="1">
      <c r="A40" s="52" t="s">
        <v>101</v>
      </c>
      <c r="B40" s="108"/>
      <c r="C40" s="27"/>
      <c r="D40" s="108"/>
      <c r="E40" s="27"/>
      <c r="F40" s="50"/>
      <c r="G40" s="53"/>
    </row>
    <row r="41" spans="1:7" ht="16.5" customHeight="1">
      <c r="A41" s="52" t="s">
        <v>102</v>
      </c>
      <c r="B41" s="108"/>
      <c r="C41" s="27"/>
      <c r="D41" s="108"/>
      <c r="E41" s="27"/>
      <c r="F41" s="50"/>
      <c r="G41" s="53"/>
    </row>
    <row r="42" spans="1:7" ht="16.5" customHeight="1">
      <c r="A42" s="52" t="s">
        <v>103</v>
      </c>
      <c r="B42" s="108">
        <v>800</v>
      </c>
      <c r="C42" s="27"/>
      <c r="D42" s="108"/>
      <c r="E42" s="27"/>
      <c r="F42" s="50"/>
      <c r="G42" s="53"/>
    </row>
    <row r="43" spans="1:7" ht="16.5" customHeight="1">
      <c r="A43" s="52" t="s">
        <v>104</v>
      </c>
      <c r="B43" s="108">
        <v>348</v>
      </c>
      <c r="C43" s="27"/>
      <c r="D43" s="108"/>
      <c r="E43" s="27">
        <v>199</v>
      </c>
      <c r="F43" s="50"/>
      <c r="G43" s="53">
        <f t="shared" si="0"/>
        <v>-42.81609195402298</v>
      </c>
    </row>
    <row r="44" spans="1:7" ht="16.5" customHeight="1">
      <c r="A44" s="52" t="s">
        <v>105</v>
      </c>
      <c r="B44" s="108">
        <v>194</v>
      </c>
      <c r="C44" s="27"/>
      <c r="D44" s="108"/>
      <c r="E44" s="27"/>
      <c r="F44" s="50"/>
      <c r="G44" s="53"/>
    </row>
    <row r="45" spans="1:7" ht="16.5" customHeight="1" thickBot="1">
      <c r="A45" s="55" t="s">
        <v>227</v>
      </c>
      <c r="B45" s="56">
        <f>SUM(B37,B38)</f>
        <v>2244</v>
      </c>
      <c r="C45" s="56">
        <f>SUM(C37,C38)</f>
        <v>1285</v>
      </c>
      <c r="D45" s="56">
        <f>SUM(D37,D38)</f>
        <v>1985</v>
      </c>
      <c r="E45" s="56">
        <f>SUM(E37,E38)</f>
        <v>2732</v>
      </c>
      <c r="F45" s="57">
        <f>E45/C45*100</f>
        <v>212.6070038910506</v>
      </c>
      <c r="G45" s="58">
        <f t="shared" si="0"/>
        <v>21.74688057040999</v>
      </c>
    </row>
    <row r="48" ht="15"/>
    <row r="49" ht="15"/>
    <row r="50" ht="15"/>
  </sheetData>
  <sheetProtection/>
  <mergeCells count="2">
    <mergeCell ref="A1:G1"/>
    <mergeCell ref="C2:G2"/>
  </mergeCells>
  <printOptions horizontalCentered="1"/>
  <pageMargins left="0.24" right="0.21" top="0.52" bottom="0.38" header="0.34" footer="0.31496062992125984"/>
  <pageSetup horizontalDpi="600" verticalDpi="600" orientation="portrait" paperSize="9" r:id="rId3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B050"/>
  </sheetPr>
  <dimension ref="A1:G38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40.140625" style="18" customWidth="1"/>
    <col min="2" max="2" width="8.421875" style="13" customWidth="1"/>
    <col min="3" max="3" width="7.421875" style="13" customWidth="1"/>
    <col min="4" max="4" width="7.7109375" style="13" customWidth="1"/>
    <col min="5" max="7" width="9.57421875" style="13" customWidth="1"/>
    <col min="8" max="16384" width="9.00390625" style="23" customWidth="1"/>
  </cols>
  <sheetData>
    <row r="1" spans="1:2" ht="24" customHeight="1">
      <c r="A1" s="17"/>
      <c r="B1" s="6"/>
    </row>
    <row r="2" spans="1:7" ht="24" customHeight="1">
      <c r="A2" s="450" t="s">
        <v>1004</v>
      </c>
      <c r="B2" s="451"/>
      <c r="C2" s="451"/>
      <c r="D2" s="451"/>
      <c r="E2" s="451"/>
      <c r="F2" s="451"/>
      <c r="G2" s="451"/>
    </row>
    <row r="3" spans="1:7" ht="16.5" customHeight="1">
      <c r="A3" s="180" t="s">
        <v>1005</v>
      </c>
      <c r="B3" s="48"/>
      <c r="C3" s="48"/>
      <c r="D3" s="48"/>
      <c r="E3" s="452" t="s">
        <v>61</v>
      </c>
      <c r="F3" s="452"/>
      <c r="G3" s="452"/>
    </row>
    <row r="4" spans="1:7" ht="44.25" customHeight="1">
      <c r="A4" s="132" t="s">
        <v>43</v>
      </c>
      <c r="B4" s="319" t="s">
        <v>285</v>
      </c>
      <c r="C4" s="319" t="s">
        <v>291</v>
      </c>
      <c r="D4" s="319" t="s">
        <v>282</v>
      </c>
      <c r="E4" s="319" t="s">
        <v>288</v>
      </c>
      <c r="F4" s="319" t="s">
        <v>64</v>
      </c>
      <c r="G4" s="319" t="s">
        <v>225</v>
      </c>
    </row>
    <row r="5" spans="1:7" ht="18.75" customHeight="1">
      <c r="A5" s="134" t="s">
        <v>272</v>
      </c>
      <c r="B5" s="108"/>
      <c r="C5" s="33"/>
      <c r="D5" s="33"/>
      <c r="E5" s="108"/>
      <c r="F5" s="135"/>
      <c r="G5" s="135"/>
    </row>
    <row r="6" spans="1:7" ht="18.75" customHeight="1">
      <c r="A6" s="134" t="s">
        <v>66</v>
      </c>
      <c r="B6" s="108"/>
      <c r="C6" s="33"/>
      <c r="D6" s="33"/>
      <c r="E6" s="108"/>
      <c r="F6" s="135"/>
      <c r="G6" s="135"/>
    </row>
    <row r="7" spans="1:7" ht="18.75" customHeight="1">
      <c r="A7" s="134" t="s">
        <v>67</v>
      </c>
      <c r="B7" s="108"/>
      <c r="C7" s="33"/>
      <c r="D7" s="33"/>
      <c r="E7" s="108"/>
      <c r="F7" s="135"/>
      <c r="G7" s="135"/>
    </row>
    <row r="8" spans="1:7" ht="18.75" customHeight="1">
      <c r="A8" s="134" t="s">
        <v>987</v>
      </c>
      <c r="B8" s="108"/>
      <c r="C8" s="33"/>
      <c r="D8" s="33"/>
      <c r="E8" s="108"/>
      <c r="F8" s="135"/>
      <c r="G8" s="135"/>
    </row>
    <row r="9" spans="1:7" ht="18.75" customHeight="1">
      <c r="A9" s="134" t="s">
        <v>988</v>
      </c>
      <c r="B9" s="108"/>
      <c r="C9" s="33"/>
      <c r="D9" s="33"/>
      <c r="E9" s="108"/>
      <c r="F9" s="135"/>
      <c r="G9" s="135"/>
    </row>
    <row r="10" spans="1:7" ht="18.75" customHeight="1">
      <c r="A10" s="134" t="s">
        <v>989</v>
      </c>
      <c r="B10" s="108"/>
      <c r="C10" s="33"/>
      <c r="D10" s="33"/>
      <c r="E10" s="108"/>
      <c r="F10" s="135"/>
      <c r="G10" s="135"/>
    </row>
    <row r="11" spans="1:7" ht="18.75" customHeight="1">
      <c r="A11" s="134" t="s">
        <v>990</v>
      </c>
      <c r="B11" s="108"/>
      <c r="C11" s="33"/>
      <c r="D11" s="33"/>
      <c r="E11" s="108"/>
      <c r="F11" s="135"/>
      <c r="G11" s="135"/>
    </row>
    <row r="12" spans="1:7" ht="18.75" customHeight="1">
      <c r="A12" s="134" t="s">
        <v>991</v>
      </c>
      <c r="B12" s="108">
        <v>1241</v>
      </c>
      <c r="C12" s="33">
        <v>1230</v>
      </c>
      <c r="D12" s="33">
        <v>1230</v>
      </c>
      <c r="E12" s="108">
        <v>1295</v>
      </c>
      <c r="F12" s="135">
        <f>(E12/C12)*100</f>
        <v>105.28455284552845</v>
      </c>
      <c r="G12" s="135">
        <f>(E12/B12-1)*100</f>
        <v>4.351329572925056</v>
      </c>
    </row>
    <row r="13" spans="1:7" ht="18.75" customHeight="1">
      <c r="A13" s="327" t="s">
        <v>1029</v>
      </c>
      <c r="B13" s="328">
        <v>796</v>
      </c>
      <c r="C13" s="33"/>
      <c r="D13" s="33"/>
      <c r="E13" s="328">
        <v>1450</v>
      </c>
      <c r="F13" s="135"/>
      <c r="G13" s="135">
        <f>(E13/B13-1)*100</f>
        <v>82.16080402010051</v>
      </c>
    </row>
    <row r="14" spans="1:7" ht="18.75" customHeight="1">
      <c r="A14" s="327" t="s">
        <v>1030</v>
      </c>
      <c r="B14" s="328">
        <v>5</v>
      </c>
      <c r="C14" s="33"/>
      <c r="D14" s="33"/>
      <c r="E14" s="328">
        <v>6</v>
      </c>
      <c r="F14" s="135"/>
      <c r="G14" s="135">
        <f>(E14/B14-1)*100</f>
        <v>19.999999999999996</v>
      </c>
    </row>
    <row r="15" spans="1:7" ht="18.75" customHeight="1">
      <c r="A15" s="327" t="s">
        <v>1031</v>
      </c>
      <c r="B15" s="328">
        <v>442</v>
      </c>
      <c r="C15" s="33"/>
      <c r="D15" s="33"/>
      <c r="E15" s="328">
        <v>321</v>
      </c>
      <c r="F15" s="135"/>
      <c r="G15" s="135">
        <f>(E15/B15-1)*100</f>
        <v>-27.37556561085973</v>
      </c>
    </row>
    <row r="16" spans="1:7" ht="18.75" customHeight="1">
      <c r="A16" s="327" t="s">
        <v>1032</v>
      </c>
      <c r="B16" s="328">
        <v>-2</v>
      </c>
      <c r="C16" s="33"/>
      <c r="D16" s="33"/>
      <c r="E16" s="328">
        <v>-592</v>
      </c>
      <c r="F16" s="135"/>
      <c r="G16" s="135"/>
    </row>
    <row r="17" spans="1:7" ht="18.75" customHeight="1">
      <c r="A17" s="327" t="s">
        <v>1033</v>
      </c>
      <c r="B17" s="328">
        <v>0</v>
      </c>
      <c r="C17" s="33">
        <v>1230</v>
      </c>
      <c r="D17" s="33">
        <v>1230</v>
      </c>
      <c r="E17" s="328">
        <v>110</v>
      </c>
      <c r="F17" s="135">
        <f>(E17/C17)*100</f>
        <v>8.94308943089431</v>
      </c>
      <c r="G17" s="135"/>
    </row>
    <row r="18" spans="1:7" ht="18.75" customHeight="1">
      <c r="A18" s="134" t="s">
        <v>992</v>
      </c>
      <c r="B18" s="108"/>
      <c r="C18" s="33"/>
      <c r="D18" s="33"/>
      <c r="E18" s="108"/>
      <c r="F18" s="135"/>
      <c r="G18" s="135"/>
    </row>
    <row r="19" spans="1:7" ht="18.75" customHeight="1">
      <c r="A19" s="134" t="s">
        <v>993</v>
      </c>
      <c r="B19" s="108"/>
      <c r="C19" s="33"/>
      <c r="D19" s="33"/>
      <c r="E19" s="108"/>
      <c r="F19" s="135"/>
      <c r="G19" s="135"/>
    </row>
    <row r="20" spans="1:7" ht="18.75" customHeight="1">
      <c r="A20" s="134" t="s">
        <v>994</v>
      </c>
      <c r="B20" s="108">
        <v>93</v>
      </c>
      <c r="C20" s="33">
        <v>30</v>
      </c>
      <c r="D20" s="33">
        <v>30</v>
      </c>
      <c r="E20" s="108">
        <v>1</v>
      </c>
      <c r="F20" s="135">
        <f>(E20/C20)*100</f>
        <v>3.3333333333333335</v>
      </c>
      <c r="G20" s="135">
        <f>(E20/B20-1)*100</f>
        <v>-98.9247311827957</v>
      </c>
    </row>
    <row r="21" spans="1:7" ht="18.75" customHeight="1">
      <c r="A21" s="134" t="s">
        <v>995</v>
      </c>
      <c r="B21" s="108"/>
      <c r="C21" s="33"/>
      <c r="D21" s="33"/>
      <c r="E21" s="108"/>
      <c r="F21" s="135"/>
      <c r="G21" s="135"/>
    </row>
    <row r="22" spans="1:7" ht="18.75" customHeight="1">
      <c r="A22" s="134" t="s">
        <v>996</v>
      </c>
      <c r="B22" s="108"/>
      <c r="C22" s="33"/>
      <c r="D22" s="33"/>
      <c r="E22" s="108"/>
      <c r="F22" s="135"/>
      <c r="G22" s="135"/>
    </row>
    <row r="23" spans="1:7" ht="18.75" customHeight="1">
      <c r="A23" s="134" t="s">
        <v>997</v>
      </c>
      <c r="B23" s="108"/>
      <c r="C23" s="33"/>
      <c r="D23" s="33"/>
      <c r="E23" s="108"/>
      <c r="F23" s="135"/>
      <c r="G23" s="135"/>
    </row>
    <row r="24" spans="1:7" ht="18.75" customHeight="1">
      <c r="A24" s="134" t="s">
        <v>998</v>
      </c>
      <c r="B24" s="108">
        <v>47</v>
      </c>
      <c r="C24" s="33">
        <v>25</v>
      </c>
      <c r="D24" s="33">
        <v>25</v>
      </c>
      <c r="E24" s="108"/>
      <c r="F24" s="135">
        <f>(E24/C24)*100</f>
        <v>0</v>
      </c>
      <c r="G24" s="135"/>
    </row>
    <row r="25" spans="1:7" ht="18.75" customHeight="1">
      <c r="A25" s="134" t="s">
        <v>999</v>
      </c>
      <c r="B25" s="108"/>
      <c r="C25" s="33"/>
      <c r="D25" s="33"/>
      <c r="E25" s="108"/>
      <c r="F25" s="135"/>
      <c r="G25" s="135"/>
    </row>
    <row r="26" spans="1:7" ht="18.75" customHeight="1">
      <c r="A26" s="134" t="s">
        <v>1000</v>
      </c>
      <c r="B26" s="108"/>
      <c r="C26" s="33"/>
      <c r="D26" s="33"/>
      <c r="E26" s="108"/>
      <c r="F26" s="135"/>
      <c r="G26" s="135"/>
    </row>
    <row r="27" spans="1:7" ht="18.75" customHeight="1">
      <c r="A27" s="134" t="s">
        <v>50</v>
      </c>
      <c r="B27" s="108"/>
      <c r="C27" s="33"/>
      <c r="D27" s="33"/>
      <c r="E27" s="108"/>
      <c r="F27" s="135"/>
      <c r="G27" s="135"/>
    </row>
    <row r="28" spans="1:7" ht="18.75" customHeight="1">
      <c r="A28" s="132" t="s">
        <v>59</v>
      </c>
      <c r="B28" s="136">
        <f>SUM(B5:B12,B18,B19,B20,B21,B22,B23,B24,B25,B26)</f>
        <v>1381</v>
      </c>
      <c r="C28" s="136">
        <f>SUM(C5:C12,C18,C19,C20,C21,C22,C23,C24,C25,C26)</f>
        <v>1285</v>
      </c>
      <c r="D28" s="136">
        <f>SUM(D5:D12,D18,D19,D20,D21,D22,D23,D24,D25,D26)</f>
        <v>1285</v>
      </c>
      <c r="E28" s="136">
        <f>SUM(E5:E12,E18,E19,E20,E21,E22,E23,E24,E25,E26)</f>
        <v>1296</v>
      </c>
      <c r="F28" s="137">
        <f>(E28/C28)*100</f>
        <v>100.85603112840467</v>
      </c>
      <c r="G28" s="137">
        <f>(E28/B28-1)*100</f>
        <v>-6.154960173787116</v>
      </c>
    </row>
    <row r="29" spans="1:7" ht="18.75" customHeight="1">
      <c r="A29" s="138" t="s">
        <v>106</v>
      </c>
      <c r="B29" s="136">
        <f>SUM(B30,B33,B34,B36:B37)</f>
        <v>863</v>
      </c>
      <c r="C29" s="136">
        <f>SUM(C30,C33,C34,C36:C37)</f>
        <v>0</v>
      </c>
      <c r="D29" s="136">
        <f>SUM(D30,D33,D34,D36:D37)</f>
        <v>700</v>
      </c>
      <c r="E29" s="136">
        <f>SUM(E30,E33,E34,E36:E37)</f>
        <v>1436</v>
      </c>
      <c r="F29" s="137"/>
      <c r="G29" s="137">
        <f>(E29/B29-1)*100</f>
        <v>66.396292004635</v>
      </c>
    </row>
    <row r="30" spans="1:7" ht="18.75" customHeight="1">
      <c r="A30" s="139" t="s">
        <v>107</v>
      </c>
      <c r="B30" s="108">
        <f>SUM(B31:B32)</f>
        <v>697</v>
      </c>
      <c r="C30" s="108">
        <f>SUM(C31:C32)</f>
        <v>0</v>
      </c>
      <c r="D30" s="108"/>
      <c r="E30" s="108">
        <f>SUM(E31:E32)</f>
        <v>388</v>
      </c>
      <c r="F30" s="135"/>
      <c r="G30" s="135">
        <f>(E30/B30-1)*100</f>
        <v>-44.33285509325682</v>
      </c>
    </row>
    <row r="31" spans="1:7" ht="18.75" customHeight="1">
      <c r="A31" s="139" t="s">
        <v>108</v>
      </c>
      <c r="B31" s="108">
        <v>697</v>
      </c>
      <c r="C31" s="108"/>
      <c r="D31" s="108"/>
      <c r="E31" s="108">
        <v>388</v>
      </c>
      <c r="F31" s="135"/>
      <c r="G31" s="135">
        <f>(E31/B31-1)*100</f>
        <v>-44.33285509325682</v>
      </c>
    </row>
    <row r="32" spans="1:7" ht="18.75" customHeight="1">
      <c r="A32" s="139" t="s">
        <v>109</v>
      </c>
      <c r="B32" s="108"/>
      <c r="C32" s="108"/>
      <c r="D32" s="108"/>
      <c r="E32" s="108"/>
      <c r="F32" s="135"/>
      <c r="G32" s="135"/>
    </row>
    <row r="33" spans="1:7" ht="18.75" customHeight="1">
      <c r="A33" s="139" t="s">
        <v>110</v>
      </c>
      <c r="B33" s="108">
        <v>166</v>
      </c>
      <c r="C33" s="108"/>
      <c r="D33" s="108"/>
      <c r="E33" s="108">
        <v>348</v>
      </c>
      <c r="F33" s="135"/>
      <c r="G33" s="135">
        <f>(E33/B33-1)*100</f>
        <v>109.63855421686746</v>
      </c>
    </row>
    <row r="34" spans="1:7" ht="18.75" customHeight="1">
      <c r="A34" s="139" t="s">
        <v>111</v>
      </c>
      <c r="B34" s="108"/>
      <c r="C34" s="108"/>
      <c r="D34" s="108"/>
      <c r="E34" s="108"/>
      <c r="F34" s="135"/>
      <c r="G34" s="135"/>
    </row>
    <row r="35" spans="1:7" ht="18.75" customHeight="1">
      <c r="A35" s="139" t="s">
        <v>112</v>
      </c>
      <c r="B35" s="108"/>
      <c r="C35" s="108"/>
      <c r="D35" s="108"/>
      <c r="E35" s="108"/>
      <c r="F35" s="135"/>
      <c r="G35" s="135"/>
    </row>
    <row r="36" spans="1:7" ht="18.75" customHeight="1">
      <c r="A36" s="140" t="s">
        <v>113</v>
      </c>
      <c r="B36" s="108"/>
      <c r="C36" s="108"/>
      <c r="D36" s="108"/>
      <c r="E36" s="108"/>
      <c r="F36" s="135"/>
      <c r="G36" s="135"/>
    </row>
    <row r="37" spans="1:7" ht="18.75" customHeight="1">
      <c r="A37" s="140" t="s">
        <v>114</v>
      </c>
      <c r="B37" s="108"/>
      <c r="C37" s="108"/>
      <c r="D37" s="108">
        <v>700</v>
      </c>
      <c r="E37" s="108">
        <v>700</v>
      </c>
      <c r="F37" s="135"/>
      <c r="G37" s="108"/>
    </row>
    <row r="38" spans="1:7" ht="18.75" customHeight="1">
      <c r="A38" s="132" t="s">
        <v>60</v>
      </c>
      <c r="B38" s="136">
        <f>SUM(B28,B29)</f>
        <v>2244</v>
      </c>
      <c r="C38" s="136">
        <f>SUM(C28,C29)</f>
        <v>1285</v>
      </c>
      <c r="D38" s="136">
        <f>SUM(D28,D29)</f>
        <v>1985</v>
      </c>
      <c r="E38" s="136">
        <f>SUM(E28,E29)</f>
        <v>2732</v>
      </c>
      <c r="F38" s="137">
        <f>(E38/C38)*100</f>
        <v>212.6070038910506</v>
      </c>
      <c r="G38" s="137">
        <f>(E38/B38-1)*100</f>
        <v>21.74688057040999</v>
      </c>
    </row>
  </sheetData>
  <sheetProtection/>
  <mergeCells count="2">
    <mergeCell ref="A2:G2"/>
    <mergeCell ref="E3:G3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B050"/>
  </sheetPr>
  <dimension ref="A1:G45"/>
  <sheetViews>
    <sheetView zoomScalePageLayoutView="0" workbookViewId="0" topLeftCell="A10">
      <selection activeCell="J13" sqref="J13"/>
    </sheetView>
  </sheetViews>
  <sheetFormatPr defaultColWidth="9.140625" defaultRowHeight="15"/>
  <cols>
    <col min="1" max="1" width="54.57421875" style="23" customWidth="1"/>
    <col min="2" max="2" width="7.7109375" style="13" customWidth="1"/>
    <col min="3" max="3" width="8.00390625" style="13" customWidth="1"/>
    <col min="4" max="4" width="7.7109375" style="13" customWidth="1"/>
    <col min="5" max="5" width="7.57421875" style="13" customWidth="1"/>
    <col min="6" max="7" width="7.7109375" style="13" customWidth="1"/>
    <col min="8" max="16384" width="9.00390625" style="23" customWidth="1"/>
  </cols>
  <sheetData>
    <row r="1" spans="1:7" ht="20.25" customHeight="1">
      <c r="A1" s="453" t="s">
        <v>1036</v>
      </c>
      <c r="B1" s="453"/>
      <c r="C1" s="453"/>
      <c r="D1" s="453"/>
      <c r="E1" s="453"/>
      <c r="F1" s="453"/>
      <c r="G1" s="453"/>
    </row>
    <row r="2" spans="1:7" ht="16.5" customHeight="1" thickBot="1">
      <c r="A2" s="182" t="s">
        <v>1037</v>
      </c>
      <c r="B2" s="48"/>
      <c r="C2" s="454" t="s">
        <v>61</v>
      </c>
      <c r="D2" s="454"/>
      <c r="E2" s="454"/>
      <c r="F2" s="454"/>
      <c r="G2" s="454"/>
    </row>
    <row r="3" spans="1:7" ht="41.25" customHeight="1">
      <c r="A3" s="59" t="s">
        <v>43</v>
      </c>
      <c r="B3" s="318" t="s">
        <v>293</v>
      </c>
      <c r="C3" s="318" t="s">
        <v>294</v>
      </c>
      <c r="D3" s="318" t="s">
        <v>847</v>
      </c>
      <c r="E3" s="318" t="s">
        <v>295</v>
      </c>
      <c r="F3" s="318" t="s">
        <v>122</v>
      </c>
      <c r="G3" s="320" t="s">
        <v>225</v>
      </c>
    </row>
    <row r="4" spans="1:7" ht="16.5" customHeight="1">
      <c r="A4" s="148" t="s">
        <v>1002</v>
      </c>
      <c r="B4" s="111">
        <f>SUM(B5)</f>
        <v>20</v>
      </c>
      <c r="C4" s="111"/>
      <c r="D4" s="111"/>
      <c r="E4" s="111">
        <v>56</v>
      </c>
      <c r="F4" s="149"/>
      <c r="G4" s="150">
        <f>(E4/B4-1)*100</f>
        <v>179.99999999999997</v>
      </c>
    </row>
    <row r="5" spans="1:7" ht="16.5" customHeight="1">
      <c r="A5" s="148" t="s">
        <v>1034</v>
      </c>
      <c r="B5" s="108">
        <v>20</v>
      </c>
      <c r="C5" s="108"/>
      <c r="D5" s="108"/>
      <c r="E5" s="108">
        <v>26</v>
      </c>
      <c r="F5" s="149"/>
      <c r="G5" s="150">
        <f>(E5/B5-1)*100</f>
        <v>30.000000000000004</v>
      </c>
    </row>
    <row r="6" spans="1:7" ht="16.5" customHeight="1">
      <c r="A6" s="148" t="s">
        <v>1035</v>
      </c>
      <c r="B6" s="108"/>
      <c r="C6" s="108"/>
      <c r="D6" s="108"/>
      <c r="E6" s="108">
        <v>30</v>
      </c>
      <c r="F6" s="149"/>
      <c r="G6" s="150"/>
    </row>
    <row r="7" spans="1:7" ht="16.5" customHeight="1">
      <c r="A7" s="148" t="s">
        <v>69</v>
      </c>
      <c r="B7" s="108"/>
      <c r="C7" s="108"/>
      <c r="D7" s="108"/>
      <c r="E7" s="108"/>
      <c r="F7" s="149"/>
      <c r="G7" s="150"/>
    </row>
    <row r="8" spans="1:7" ht="16.5" customHeight="1">
      <c r="A8" s="148" t="s">
        <v>70</v>
      </c>
      <c r="B8" s="108"/>
      <c r="C8" s="108"/>
      <c r="D8" s="108"/>
      <c r="E8" s="108"/>
      <c r="F8" s="149"/>
      <c r="G8" s="150"/>
    </row>
    <row r="9" spans="1:7" ht="16.5" customHeight="1">
      <c r="A9" s="148" t="s">
        <v>71</v>
      </c>
      <c r="B9" s="108"/>
      <c r="C9" s="108"/>
      <c r="D9" s="108"/>
      <c r="E9" s="108"/>
      <c r="F9" s="149"/>
      <c r="G9" s="150"/>
    </row>
    <row r="10" spans="1:7" ht="16.5" customHeight="1">
      <c r="A10" s="148" t="s">
        <v>72</v>
      </c>
      <c r="B10" s="108"/>
      <c r="C10" s="108"/>
      <c r="D10" s="108"/>
      <c r="E10" s="108"/>
      <c r="F10" s="149"/>
      <c r="G10" s="150"/>
    </row>
    <row r="11" spans="1:7" ht="16.5" customHeight="1">
      <c r="A11" s="148" t="s">
        <v>74</v>
      </c>
      <c r="B11" s="108">
        <f>SUM(B12:B18)</f>
        <v>325</v>
      </c>
      <c r="C11" s="108">
        <f>SUM(C12:C18)</f>
        <v>1285</v>
      </c>
      <c r="D11" s="108">
        <f>SUM(D12:D18)</f>
        <v>1985</v>
      </c>
      <c r="E11" s="108">
        <f>SUM(E12:E18)</f>
        <v>1983</v>
      </c>
      <c r="F11" s="149">
        <f>E11/C11*100</f>
        <v>154.31906614785993</v>
      </c>
      <c r="G11" s="150">
        <f>(E11/B11-1)*100</f>
        <v>510.15384615384613</v>
      </c>
    </row>
    <row r="12" spans="1:7" ht="16.5" customHeight="1">
      <c r="A12" s="148" t="s">
        <v>75</v>
      </c>
      <c r="B12" s="108">
        <v>214</v>
      </c>
      <c r="C12" s="108">
        <v>1230</v>
      </c>
      <c r="D12" s="108">
        <v>1930</v>
      </c>
      <c r="E12" s="108">
        <v>1983</v>
      </c>
      <c r="F12" s="149">
        <f>E12/C12*100</f>
        <v>161.21951219512195</v>
      </c>
      <c r="G12" s="150">
        <f>(E12/B12-1)*100</f>
        <v>826.6355140186915</v>
      </c>
    </row>
    <row r="13" spans="1:7" ht="16.5" customHeight="1">
      <c r="A13" s="148" t="s">
        <v>76</v>
      </c>
      <c r="B13" s="108"/>
      <c r="C13" s="108"/>
      <c r="D13" s="108"/>
      <c r="E13" s="108"/>
      <c r="F13" s="149"/>
      <c r="G13" s="150"/>
    </row>
    <row r="14" spans="1:7" ht="16.5" customHeight="1">
      <c r="A14" s="148" t="s">
        <v>77</v>
      </c>
      <c r="B14" s="108"/>
      <c r="C14" s="108"/>
      <c r="D14" s="108"/>
      <c r="E14" s="108"/>
      <c r="F14" s="149"/>
      <c r="G14" s="150"/>
    </row>
    <row r="15" spans="1:7" ht="16.5" customHeight="1">
      <c r="A15" s="148" t="s">
        <v>78</v>
      </c>
      <c r="B15" s="108"/>
      <c r="C15" s="108"/>
      <c r="D15" s="108"/>
      <c r="E15" s="108"/>
      <c r="F15" s="149"/>
      <c r="G15" s="150"/>
    </row>
    <row r="16" spans="1:7" ht="16.5" customHeight="1">
      <c r="A16" s="148" t="s">
        <v>79</v>
      </c>
      <c r="B16" s="108"/>
      <c r="C16" s="108"/>
      <c r="D16" s="108"/>
      <c r="E16" s="108"/>
      <c r="F16" s="149"/>
      <c r="G16" s="150"/>
    </row>
    <row r="17" spans="1:7" ht="16.5" customHeight="1">
      <c r="A17" s="145" t="s">
        <v>264</v>
      </c>
      <c r="B17" s="108">
        <v>65</v>
      </c>
      <c r="C17" s="108">
        <v>30</v>
      </c>
      <c r="D17" s="108">
        <v>30</v>
      </c>
      <c r="E17" s="108"/>
      <c r="F17" s="149">
        <f>E17/C17*100</f>
        <v>0</v>
      </c>
      <c r="G17" s="150">
        <f>(E17/B17-1)*100</f>
        <v>-100</v>
      </c>
    </row>
    <row r="18" spans="1:7" ht="16.5" customHeight="1">
      <c r="A18" s="148" t="s">
        <v>80</v>
      </c>
      <c r="B18" s="108">
        <v>46</v>
      </c>
      <c r="C18" s="108">
        <v>25</v>
      </c>
      <c r="D18" s="108">
        <v>25</v>
      </c>
      <c r="E18" s="108"/>
      <c r="F18" s="149"/>
      <c r="G18" s="150"/>
    </row>
    <row r="19" spans="1:7" ht="16.5" customHeight="1">
      <c r="A19" s="148" t="s">
        <v>81</v>
      </c>
      <c r="B19" s="108"/>
      <c r="C19" s="108"/>
      <c r="D19" s="108"/>
      <c r="E19" s="108"/>
      <c r="F19" s="149"/>
      <c r="G19" s="150"/>
    </row>
    <row r="20" spans="1:7" ht="16.5" customHeight="1">
      <c r="A20" s="151" t="s">
        <v>82</v>
      </c>
      <c r="B20" s="108"/>
      <c r="C20" s="108"/>
      <c r="D20" s="108"/>
      <c r="E20" s="108"/>
      <c r="F20" s="149"/>
      <c r="G20" s="152"/>
    </row>
    <row r="21" spans="1:7" ht="16.5" customHeight="1">
      <c r="A21" s="153" t="s">
        <v>83</v>
      </c>
      <c r="B21" s="108"/>
      <c r="C21" s="108"/>
      <c r="D21" s="108"/>
      <c r="E21" s="108"/>
      <c r="F21" s="149"/>
      <c r="G21" s="152"/>
    </row>
    <row r="22" spans="1:7" ht="16.5" customHeight="1">
      <c r="A22" s="153" t="s">
        <v>84</v>
      </c>
      <c r="B22" s="108"/>
      <c r="C22" s="108"/>
      <c r="D22" s="108"/>
      <c r="E22" s="108"/>
      <c r="F22" s="149"/>
      <c r="G22" s="152"/>
    </row>
    <row r="23" spans="1:7" ht="16.5" customHeight="1">
      <c r="A23" s="148" t="s">
        <v>85</v>
      </c>
      <c r="B23" s="108"/>
      <c r="C23" s="108"/>
      <c r="D23" s="108"/>
      <c r="E23" s="108"/>
      <c r="F23" s="149"/>
      <c r="G23" s="152"/>
    </row>
    <row r="24" spans="1:7" ht="16.5" customHeight="1">
      <c r="A24" s="154" t="s">
        <v>88</v>
      </c>
      <c r="B24" s="108"/>
      <c r="C24" s="108"/>
      <c r="D24" s="108"/>
      <c r="E24" s="108"/>
      <c r="F24" s="149"/>
      <c r="G24" s="152"/>
    </row>
    <row r="25" spans="1:7" ht="16.5" customHeight="1">
      <c r="A25" s="154" t="s">
        <v>90</v>
      </c>
      <c r="B25" s="108"/>
      <c r="C25" s="108"/>
      <c r="D25" s="108"/>
      <c r="E25" s="108"/>
      <c r="F25" s="149"/>
      <c r="G25" s="152"/>
    </row>
    <row r="26" spans="1:7" ht="16.5" customHeight="1">
      <c r="A26" s="148" t="s">
        <v>91</v>
      </c>
      <c r="B26" s="108"/>
      <c r="C26" s="108"/>
      <c r="D26" s="108"/>
      <c r="E26" s="108"/>
      <c r="F26" s="149"/>
      <c r="G26" s="152"/>
    </row>
    <row r="27" spans="1:7" ht="16.5" customHeight="1">
      <c r="A27" s="154" t="s">
        <v>92</v>
      </c>
      <c r="B27" s="108"/>
      <c r="C27" s="108"/>
      <c r="D27" s="108"/>
      <c r="E27" s="108"/>
      <c r="F27" s="149"/>
      <c r="G27" s="152"/>
    </row>
    <row r="28" spans="1:7" ht="16.5" customHeight="1">
      <c r="A28" s="154" t="s">
        <v>56</v>
      </c>
      <c r="B28" s="108"/>
      <c r="C28" s="108"/>
      <c r="D28" s="108"/>
      <c r="E28" s="108"/>
      <c r="F28" s="149"/>
      <c r="G28" s="152"/>
    </row>
    <row r="29" spans="1:7" ht="16.5" customHeight="1">
      <c r="A29" s="154" t="s">
        <v>93</v>
      </c>
      <c r="B29" s="108">
        <f>SUM(B30)</f>
        <v>340</v>
      </c>
      <c r="C29" s="108"/>
      <c r="D29" s="108"/>
      <c r="E29" s="108"/>
      <c r="F29" s="149"/>
      <c r="G29" s="150"/>
    </row>
    <row r="30" spans="1:7" ht="16.5" customHeight="1">
      <c r="A30" s="154" t="s">
        <v>57</v>
      </c>
      <c r="B30" s="108">
        <v>340</v>
      </c>
      <c r="C30" s="108"/>
      <c r="D30" s="108"/>
      <c r="E30" s="108"/>
      <c r="F30" s="149"/>
      <c r="G30" s="150"/>
    </row>
    <row r="31" spans="1:7" ht="16.5" customHeight="1">
      <c r="A31" s="154" t="s">
        <v>94</v>
      </c>
      <c r="B31" s="108">
        <f>SUM(B32:B34)</f>
        <v>199</v>
      </c>
      <c r="C31" s="108">
        <f>SUM(C32:C34)</f>
        <v>0</v>
      </c>
      <c r="D31" s="108">
        <f>SUM(D32:D34)</f>
        <v>0</v>
      </c>
      <c r="E31" s="108">
        <f>SUM(E32:E34)</f>
        <v>482</v>
      </c>
      <c r="F31" s="149"/>
      <c r="G31" s="150">
        <f aca="true" t="shared" si="0" ref="G31:G45">(E31/B31-1)*100</f>
        <v>142.21105527638193</v>
      </c>
    </row>
    <row r="32" spans="1:7" ht="16.5" customHeight="1">
      <c r="A32" s="148" t="s">
        <v>95</v>
      </c>
      <c r="B32" s="108"/>
      <c r="C32" s="108"/>
      <c r="D32" s="108"/>
      <c r="E32" s="108"/>
      <c r="F32" s="149"/>
      <c r="G32" s="150"/>
    </row>
    <row r="33" spans="1:7" ht="16.5" customHeight="1">
      <c r="A33" s="148" t="s">
        <v>96</v>
      </c>
      <c r="B33" s="108">
        <v>5</v>
      </c>
      <c r="C33" s="108"/>
      <c r="D33" s="108"/>
      <c r="E33" s="108">
        <v>4</v>
      </c>
      <c r="F33" s="149"/>
      <c r="G33" s="150">
        <f t="shared" si="0"/>
        <v>-19.999999999999996</v>
      </c>
    </row>
    <row r="34" spans="1:7" ht="16.5" customHeight="1">
      <c r="A34" s="148" t="s">
        <v>97</v>
      </c>
      <c r="B34" s="108">
        <v>194</v>
      </c>
      <c r="C34" s="108"/>
      <c r="D34" s="108"/>
      <c r="E34" s="108">
        <v>478</v>
      </c>
      <c r="F34" s="149"/>
      <c r="G34" s="150">
        <f t="shared" si="0"/>
        <v>146.3917525773196</v>
      </c>
    </row>
    <row r="35" spans="1:7" ht="16.5" customHeight="1">
      <c r="A35" s="154" t="s">
        <v>98</v>
      </c>
      <c r="B35" s="108">
        <v>18</v>
      </c>
      <c r="C35" s="108"/>
      <c r="D35" s="108"/>
      <c r="E35" s="108">
        <v>12</v>
      </c>
      <c r="F35" s="149"/>
      <c r="G35" s="150"/>
    </row>
    <row r="36" spans="1:7" ht="16.5" customHeight="1">
      <c r="A36" s="154" t="s">
        <v>99</v>
      </c>
      <c r="B36" s="108"/>
      <c r="C36" s="108"/>
      <c r="D36" s="108"/>
      <c r="E36" s="108"/>
      <c r="F36" s="149"/>
      <c r="G36" s="150"/>
    </row>
    <row r="37" spans="1:7" ht="16.5" customHeight="1">
      <c r="A37" s="51" t="s">
        <v>117</v>
      </c>
      <c r="B37" s="136">
        <f>SUM(B4,B7,B9,B11,B19,B23,B25,B29,B31,B35,B36)</f>
        <v>902</v>
      </c>
      <c r="C37" s="136">
        <f>SUM(C4,C7,C9,C11,C19,C23,C25,C29,C31,C35,C36)</f>
        <v>1285</v>
      </c>
      <c r="D37" s="136">
        <f>SUM(D4,D7,D9,D11,D19,D23,D25,D29,D31,D35,D36)</f>
        <v>1985</v>
      </c>
      <c r="E37" s="136">
        <f>SUM(E4,E7,E9,E11,E19,E23,E25,E29,E31,E35,E36)</f>
        <v>2533</v>
      </c>
      <c r="F37" s="146">
        <f>E37/C37*100</f>
        <v>197.12062256809338</v>
      </c>
      <c r="G37" s="174">
        <f t="shared" si="0"/>
        <v>180.82039911308203</v>
      </c>
    </row>
    <row r="38" spans="1:7" ht="16.5" customHeight="1">
      <c r="A38" s="54" t="s">
        <v>22</v>
      </c>
      <c r="B38" s="108">
        <f>SUM(B39,B42:B44)</f>
        <v>1342</v>
      </c>
      <c r="C38" s="108">
        <f>SUM(C39,C42:C44)</f>
        <v>0</v>
      </c>
      <c r="D38" s="108"/>
      <c r="E38" s="108">
        <f>SUM(E39,E42:E44)</f>
        <v>199</v>
      </c>
      <c r="F38" s="146"/>
      <c r="G38" s="150">
        <f t="shared" si="0"/>
        <v>-85.17138599105813</v>
      </c>
    </row>
    <row r="39" spans="1:7" ht="16.5" customHeight="1">
      <c r="A39" s="148" t="s">
        <v>100</v>
      </c>
      <c r="B39" s="108"/>
      <c r="C39" s="108"/>
      <c r="D39" s="108"/>
      <c r="E39" s="108"/>
      <c r="F39" s="146"/>
      <c r="G39" s="150"/>
    </row>
    <row r="40" spans="1:7" ht="16.5" customHeight="1">
      <c r="A40" s="148" t="s">
        <v>101</v>
      </c>
      <c r="B40" s="108"/>
      <c r="C40" s="108"/>
      <c r="D40" s="108"/>
      <c r="E40" s="108"/>
      <c r="F40" s="146"/>
      <c r="G40" s="150"/>
    </row>
    <row r="41" spans="1:7" ht="16.5" customHeight="1">
      <c r="A41" s="148" t="s">
        <v>102</v>
      </c>
      <c r="B41" s="108"/>
      <c r="C41" s="108"/>
      <c r="D41" s="108"/>
      <c r="E41" s="108"/>
      <c r="F41" s="146"/>
      <c r="G41" s="150"/>
    </row>
    <row r="42" spans="1:7" ht="16.5" customHeight="1">
      <c r="A42" s="148" t="s">
        <v>103</v>
      </c>
      <c r="B42" s="108">
        <v>800</v>
      </c>
      <c r="C42" s="108"/>
      <c r="D42" s="108"/>
      <c r="E42" s="108"/>
      <c r="F42" s="146"/>
      <c r="G42" s="150"/>
    </row>
    <row r="43" spans="1:7" ht="16.5" customHeight="1">
      <c r="A43" s="148" t="s">
        <v>104</v>
      </c>
      <c r="B43" s="108">
        <v>348</v>
      </c>
      <c r="C43" s="108"/>
      <c r="D43" s="108"/>
      <c r="E43" s="108">
        <v>199</v>
      </c>
      <c r="F43" s="146"/>
      <c r="G43" s="150">
        <f t="shared" si="0"/>
        <v>-42.81609195402298</v>
      </c>
    </row>
    <row r="44" spans="1:7" ht="16.5" customHeight="1">
      <c r="A44" s="148" t="s">
        <v>105</v>
      </c>
      <c r="B44" s="108">
        <v>194</v>
      </c>
      <c r="C44" s="108"/>
      <c r="D44" s="108"/>
      <c r="E44" s="108"/>
      <c r="F44" s="146"/>
      <c r="G44" s="150"/>
    </row>
    <row r="45" spans="1:7" ht="16.5" customHeight="1" thickBot="1">
      <c r="A45" s="55" t="s">
        <v>118</v>
      </c>
      <c r="B45" s="56">
        <f>SUM(B37,B38)</f>
        <v>2244</v>
      </c>
      <c r="C45" s="56">
        <f>SUM(C37,C38)</f>
        <v>1285</v>
      </c>
      <c r="D45" s="56">
        <f>SUM(D37,D38)</f>
        <v>1985</v>
      </c>
      <c r="E45" s="56">
        <f>SUM(E37,E38)</f>
        <v>2732</v>
      </c>
      <c r="F45" s="57">
        <f>E45/C45*100</f>
        <v>212.6070038910506</v>
      </c>
      <c r="G45" s="58">
        <f t="shared" si="0"/>
        <v>21.74688057040999</v>
      </c>
    </row>
  </sheetData>
  <sheetProtection/>
  <mergeCells count="2">
    <mergeCell ref="A1:G1"/>
    <mergeCell ref="C2:G2"/>
  </mergeCells>
  <printOptions/>
  <pageMargins left="0.7" right="0.7" top="0.75" bottom="0.75" header="0.3" footer="0.3"/>
  <pageSetup orientation="portrait" paperSize="9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50"/>
  </sheetPr>
  <dimension ref="A1:C14"/>
  <sheetViews>
    <sheetView zoomScalePageLayoutView="0" workbookViewId="0" topLeftCell="A1">
      <selection activeCell="B9" sqref="B9"/>
    </sheetView>
  </sheetViews>
  <sheetFormatPr defaultColWidth="9.140625" defaultRowHeight="15"/>
  <cols>
    <col min="1" max="1" width="37.140625" style="258" customWidth="1"/>
    <col min="2" max="2" width="14.140625" style="258" customWidth="1"/>
    <col min="3" max="3" width="35.421875" style="258" customWidth="1"/>
    <col min="4" max="16384" width="9.00390625" style="258" customWidth="1"/>
  </cols>
  <sheetData>
    <row r="1" spans="1:3" ht="30" customHeight="1">
      <c r="A1" s="428" t="s">
        <v>1012</v>
      </c>
      <c r="B1" s="428"/>
      <c r="C1" s="428"/>
    </row>
    <row r="2" spans="1:3" s="303" customFormat="1" ht="21" customHeight="1">
      <c r="A2" s="248" t="s">
        <v>1006</v>
      </c>
      <c r="C2" s="304" t="s">
        <v>42</v>
      </c>
    </row>
    <row r="3" spans="1:3" ht="34.5" customHeight="1">
      <c r="A3" s="250" t="s">
        <v>1007</v>
      </c>
      <c r="B3" s="250" t="s">
        <v>855</v>
      </c>
      <c r="C3" s="250" t="s">
        <v>1008</v>
      </c>
    </row>
    <row r="4" spans="1:3" ht="15">
      <c r="A4" s="305" t="s">
        <v>68</v>
      </c>
      <c r="B4" s="306">
        <v>56</v>
      </c>
      <c r="C4" s="307"/>
    </row>
    <row r="5" spans="1:3" ht="15">
      <c r="A5" s="311" t="s">
        <v>1015</v>
      </c>
      <c r="B5" s="306">
        <v>26</v>
      </c>
      <c r="C5" s="307" t="s">
        <v>1016</v>
      </c>
    </row>
    <row r="6" spans="1:3" ht="15">
      <c r="A6" s="311" t="s">
        <v>1017</v>
      </c>
      <c r="B6" s="306">
        <v>30</v>
      </c>
      <c r="C6" s="307" t="s">
        <v>1013</v>
      </c>
    </row>
    <row r="7" spans="1:3" ht="24.75" customHeight="1">
      <c r="A7" s="305" t="s">
        <v>69</v>
      </c>
      <c r="B7" s="306"/>
      <c r="C7" s="305"/>
    </row>
    <row r="8" spans="1:3" ht="24.75" customHeight="1">
      <c r="A8" s="305" t="s">
        <v>71</v>
      </c>
      <c r="B8" s="306"/>
      <c r="C8" s="305"/>
    </row>
    <row r="9" spans="1:3" ht="24.75" customHeight="1">
      <c r="A9" s="305" t="s">
        <v>1009</v>
      </c>
      <c r="B9" s="306"/>
      <c r="C9" s="305"/>
    </row>
    <row r="10" spans="1:3" ht="24.75" customHeight="1">
      <c r="A10" s="305" t="s">
        <v>1010</v>
      </c>
      <c r="B10" s="306"/>
      <c r="C10" s="305"/>
    </row>
    <row r="11" spans="1:3" ht="24.75" customHeight="1">
      <c r="A11" s="305" t="s">
        <v>1011</v>
      </c>
      <c r="B11" s="306">
        <v>332</v>
      </c>
      <c r="C11" s="305"/>
    </row>
    <row r="12" spans="1:3" ht="24.75" customHeight="1">
      <c r="A12" s="305" t="s">
        <v>1018</v>
      </c>
      <c r="B12" s="306">
        <v>4</v>
      </c>
      <c r="C12" s="305" t="s">
        <v>1019</v>
      </c>
    </row>
    <row r="13" spans="1:3" ht="24.75" customHeight="1">
      <c r="A13" s="310" t="s">
        <v>1020</v>
      </c>
      <c r="B13" s="306">
        <v>328</v>
      </c>
      <c r="C13" s="310" t="s">
        <v>1014</v>
      </c>
    </row>
    <row r="14" spans="1:3" ht="24.75" customHeight="1">
      <c r="A14" s="250" t="s">
        <v>904</v>
      </c>
      <c r="B14" s="309">
        <f>SUM(B4,B7,B8,B9,B10,B11)</f>
        <v>388</v>
      </c>
      <c r="C14" s="308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B050"/>
  </sheetPr>
  <dimension ref="A1:D7"/>
  <sheetViews>
    <sheetView zoomScalePageLayoutView="0" workbookViewId="0" topLeftCell="A1">
      <selection activeCell="C5" sqref="C5"/>
    </sheetView>
  </sheetViews>
  <sheetFormatPr defaultColWidth="9.140625" defaultRowHeight="15"/>
  <cols>
    <col min="1" max="3" width="17.57421875" style="258" customWidth="1"/>
    <col min="4" max="4" width="12.421875" style="258" customWidth="1"/>
    <col min="5" max="16384" width="9.00390625" style="258" customWidth="1"/>
  </cols>
  <sheetData>
    <row r="1" spans="1:4" ht="30" customHeight="1">
      <c r="A1" s="455" t="s">
        <v>1021</v>
      </c>
      <c r="B1" s="455"/>
      <c r="C1" s="455"/>
      <c r="D1" s="312"/>
    </row>
    <row r="2" spans="1:3" s="303" customFormat="1" ht="19.5" customHeight="1">
      <c r="A2" s="248" t="s">
        <v>1022</v>
      </c>
      <c r="C2" s="313" t="s">
        <v>1027</v>
      </c>
    </row>
    <row r="3" spans="1:3" ht="34.5" customHeight="1">
      <c r="A3" s="264" t="s">
        <v>1007</v>
      </c>
      <c r="B3" s="265" t="s">
        <v>1023</v>
      </c>
      <c r="C3" s="266" t="s">
        <v>1024</v>
      </c>
    </row>
    <row r="4" spans="1:3" ht="24.75" customHeight="1">
      <c r="A4" s="314" t="s">
        <v>1028</v>
      </c>
      <c r="B4" s="315">
        <v>1190</v>
      </c>
      <c r="C4" s="315">
        <v>1022</v>
      </c>
    </row>
    <row r="5" spans="1:3" ht="24.75" customHeight="1">
      <c r="A5" s="269" t="s">
        <v>1025</v>
      </c>
      <c r="B5" s="316">
        <v>1190</v>
      </c>
      <c r="C5" s="316">
        <v>1022</v>
      </c>
    </row>
    <row r="6" spans="1:3" ht="24.75" customHeight="1">
      <c r="A6" s="271" t="s">
        <v>1026</v>
      </c>
      <c r="B6" s="317"/>
      <c r="C6" s="317"/>
    </row>
    <row r="7" spans="1:3" ht="13.5">
      <c r="A7" s="456"/>
      <c r="B7" s="456"/>
      <c r="C7" s="456"/>
    </row>
  </sheetData>
  <sheetProtection/>
  <mergeCells count="2">
    <mergeCell ref="A1:C1"/>
    <mergeCell ref="A7:C7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B050"/>
  </sheetPr>
  <dimension ref="A1:D32"/>
  <sheetViews>
    <sheetView zoomScalePageLayoutView="0" workbookViewId="0" topLeftCell="A13">
      <selection activeCell="A11" sqref="A11"/>
    </sheetView>
  </sheetViews>
  <sheetFormatPr defaultColWidth="9.140625" defaultRowHeight="15"/>
  <cols>
    <col min="1" max="1" width="51.140625" style="23" customWidth="1"/>
    <col min="2" max="3" width="11.421875" style="23" customWidth="1"/>
    <col min="4" max="4" width="13.00390625" style="23" customWidth="1"/>
    <col min="5" max="16384" width="9.00390625" style="23" customWidth="1"/>
  </cols>
  <sheetData>
    <row r="1" ht="17.25" customHeight="1">
      <c r="A1" s="19"/>
    </row>
    <row r="2" spans="1:4" ht="24">
      <c r="A2" s="453" t="s">
        <v>313</v>
      </c>
      <c r="B2" s="453"/>
      <c r="C2" s="453"/>
      <c r="D2" s="453"/>
    </row>
    <row r="3" spans="1:4" ht="15" customHeight="1" thickBot="1">
      <c r="A3" s="182" t="s">
        <v>1051</v>
      </c>
      <c r="B3" s="47"/>
      <c r="C3" s="457" t="s">
        <v>61</v>
      </c>
      <c r="D3" s="457"/>
    </row>
    <row r="4" spans="1:4" ht="30.75" customHeight="1">
      <c r="A4" s="28" t="s">
        <v>43</v>
      </c>
      <c r="B4" s="321" t="s">
        <v>314</v>
      </c>
      <c r="C4" s="321" t="s">
        <v>305</v>
      </c>
      <c r="D4" s="322" t="s">
        <v>58</v>
      </c>
    </row>
    <row r="5" spans="1:4" ht="18.75" customHeight="1">
      <c r="A5" s="62" t="s">
        <v>49</v>
      </c>
      <c r="B5" s="33"/>
      <c r="C5" s="33"/>
      <c r="D5" s="34"/>
    </row>
    <row r="6" spans="1:4" ht="18.75" customHeight="1">
      <c r="A6" s="62" t="s">
        <v>66</v>
      </c>
      <c r="B6" s="33"/>
      <c r="C6" s="33"/>
      <c r="D6" s="34"/>
    </row>
    <row r="7" spans="1:4" ht="18.75" customHeight="1">
      <c r="A7" s="62" t="s">
        <v>67</v>
      </c>
      <c r="B7" s="33"/>
      <c r="C7" s="33"/>
      <c r="D7" s="34"/>
    </row>
    <row r="8" spans="1:4" ht="18.75" customHeight="1">
      <c r="A8" s="62" t="s">
        <v>1038</v>
      </c>
      <c r="B8" s="33"/>
      <c r="C8" s="33"/>
      <c r="D8" s="34"/>
    </row>
    <row r="9" spans="1:4" ht="18.75" customHeight="1">
      <c r="A9" s="62" t="s">
        <v>1039</v>
      </c>
      <c r="B9" s="33"/>
      <c r="C9" s="33"/>
      <c r="D9" s="34"/>
    </row>
    <row r="10" spans="1:4" ht="18.75" customHeight="1">
      <c r="A10" s="62" t="s">
        <v>1040</v>
      </c>
      <c r="B10" s="33"/>
      <c r="C10" s="33"/>
      <c r="D10" s="34"/>
    </row>
    <row r="11" spans="1:4" ht="18.75" customHeight="1">
      <c r="A11" s="62" t="s">
        <v>1041</v>
      </c>
      <c r="B11" s="111">
        <v>1295</v>
      </c>
      <c r="C11" s="33">
        <v>1475</v>
      </c>
      <c r="D11" s="34">
        <f>(C11/B11-1)*100</f>
        <v>13.899613899613893</v>
      </c>
    </row>
    <row r="12" spans="1:4" ht="18.75" customHeight="1">
      <c r="A12" s="62" t="s">
        <v>1042</v>
      </c>
      <c r="B12" s="111"/>
      <c r="C12" s="33"/>
      <c r="D12" s="34"/>
    </row>
    <row r="13" spans="1:4" ht="18.75" customHeight="1">
      <c r="A13" s="62" t="s">
        <v>1043</v>
      </c>
      <c r="B13" s="111"/>
      <c r="C13" s="33"/>
      <c r="D13" s="34"/>
    </row>
    <row r="14" spans="1:4" ht="18.75" customHeight="1">
      <c r="A14" s="62" t="s">
        <v>1044</v>
      </c>
      <c r="B14" s="111">
        <v>1</v>
      </c>
      <c r="C14" s="33">
        <v>10</v>
      </c>
      <c r="D14" s="34">
        <f>(C14/B14-1)*100</f>
        <v>900</v>
      </c>
    </row>
    <row r="15" spans="1:4" ht="18.75" customHeight="1">
      <c r="A15" s="62" t="s">
        <v>1045</v>
      </c>
      <c r="B15" s="111"/>
      <c r="C15" s="33"/>
      <c r="D15" s="34"/>
    </row>
    <row r="16" spans="1:4" ht="18.75" customHeight="1">
      <c r="A16" s="62" t="s">
        <v>1046</v>
      </c>
      <c r="B16" s="111"/>
      <c r="C16" s="33"/>
      <c r="D16" s="34"/>
    </row>
    <row r="17" spans="1:4" ht="18.75" customHeight="1">
      <c r="A17" s="62" t="s">
        <v>1047</v>
      </c>
      <c r="B17" s="111"/>
      <c r="C17" s="33"/>
      <c r="D17" s="34"/>
    </row>
    <row r="18" spans="1:4" ht="18.75" customHeight="1">
      <c r="A18" s="62" t="s">
        <v>1048</v>
      </c>
      <c r="B18" s="111">
        <v>0</v>
      </c>
      <c r="C18" s="33">
        <v>20</v>
      </c>
      <c r="D18" s="34"/>
    </row>
    <row r="19" spans="1:4" ht="18.75" customHeight="1">
      <c r="A19" s="62" t="s">
        <v>1049</v>
      </c>
      <c r="B19" s="33"/>
      <c r="C19" s="33"/>
      <c r="D19" s="34"/>
    </row>
    <row r="20" spans="1:4" ht="18.75" customHeight="1">
      <c r="A20" s="62" t="s">
        <v>1050</v>
      </c>
      <c r="B20" s="33"/>
      <c r="C20" s="33"/>
      <c r="D20" s="34"/>
    </row>
    <row r="21" spans="1:4" ht="18.75" customHeight="1">
      <c r="A21" s="62" t="s">
        <v>50</v>
      </c>
      <c r="B21" s="33"/>
      <c r="C21" s="33"/>
      <c r="D21" s="34"/>
    </row>
    <row r="22" spans="1:4" ht="18.75" customHeight="1">
      <c r="A22" s="63" t="s">
        <v>59</v>
      </c>
      <c r="B22" s="175">
        <f>SUM(B5:B20)</f>
        <v>1296</v>
      </c>
      <c r="C22" s="175">
        <f>SUM(C5:C20)</f>
        <v>1505</v>
      </c>
      <c r="D22" s="34">
        <f>(C22/B22-1)*100</f>
        <v>16.126543209876544</v>
      </c>
    </row>
    <row r="23" spans="1:4" ht="18.75" customHeight="1">
      <c r="A23" s="30" t="s">
        <v>106</v>
      </c>
      <c r="B23" s="175">
        <f>SUM(B24,B27,B28,B30:B31)</f>
        <v>1436</v>
      </c>
      <c r="C23" s="175"/>
      <c r="D23" s="34"/>
    </row>
    <row r="24" spans="1:4" ht="18.75" customHeight="1">
      <c r="A24" s="107" t="s">
        <v>107</v>
      </c>
      <c r="B24" s="111">
        <f>SUM(B25:B26)</f>
        <v>388</v>
      </c>
      <c r="C24" s="33"/>
      <c r="D24" s="34"/>
    </row>
    <row r="25" spans="1:4" ht="18.75" customHeight="1">
      <c r="A25" s="107" t="s">
        <v>108</v>
      </c>
      <c r="B25" s="111">
        <v>388</v>
      </c>
      <c r="C25" s="33"/>
      <c r="D25" s="34"/>
    </row>
    <row r="26" spans="1:4" ht="18.75" customHeight="1">
      <c r="A26" s="107" t="s">
        <v>109</v>
      </c>
      <c r="B26" s="111"/>
      <c r="C26" s="33"/>
      <c r="D26" s="34"/>
    </row>
    <row r="27" spans="1:4" ht="18.75" customHeight="1">
      <c r="A27" s="107" t="s">
        <v>110</v>
      </c>
      <c r="B27" s="111">
        <v>348</v>
      </c>
      <c r="C27" s="33"/>
      <c r="D27" s="34"/>
    </row>
    <row r="28" spans="1:4" ht="18.75" customHeight="1">
      <c r="A28" s="107" t="s">
        <v>111</v>
      </c>
      <c r="B28" s="33"/>
      <c r="C28" s="33"/>
      <c r="D28" s="34"/>
    </row>
    <row r="29" spans="1:4" ht="18.75" customHeight="1">
      <c r="A29" s="107" t="s">
        <v>112</v>
      </c>
      <c r="B29" s="33"/>
      <c r="C29" s="33"/>
      <c r="D29" s="34"/>
    </row>
    <row r="30" spans="1:4" ht="18.75" customHeight="1">
      <c r="A30" s="64" t="s">
        <v>113</v>
      </c>
      <c r="B30" s="33"/>
      <c r="C30" s="33"/>
      <c r="D30" s="34"/>
    </row>
    <row r="31" spans="1:4" ht="18.75" customHeight="1">
      <c r="A31" s="64" t="s">
        <v>114</v>
      </c>
      <c r="B31" s="33">
        <v>700</v>
      </c>
      <c r="C31" s="33"/>
      <c r="D31" s="34"/>
    </row>
    <row r="32" spans="1:4" ht="18.75" customHeight="1" thickBot="1">
      <c r="A32" s="65" t="s">
        <v>60</v>
      </c>
      <c r="B32" s="35">
        <f>SUM(B22,B23)</f>
        <v>2732</v>
      </c>
      <c r="C32" s="35">
        <f>SUM(C22,C23)</f>
        <v>1505</v>
      </c>
      <c r="D32" s="36">
        <f>(C32/B32-1)*100</f>
        <v>-44.912152269399705</v>
      </c>
    </row>
  </sheetData>
  <sheetProtection/>
  <mergeCells count="2">
    <mergeCell ref="A2:D2"/>
    <mergeCell ref="C3:D3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0B050"/>
  </sheetPr>
  <dimension ref="A1:D63"/>
  <sheetViews>
    <sheetView zoomScalePageLayoutView="0" workbookViewId="0" topLeftCell="A28">
      <selection activeCell="A18" sqref="A18"/>
    </sheetView>
  </sheetViews>
  <sheetFormatPr defaultColWidth="9.140625" defaultRowHeight="15"/>
  <cols>
    <col min="1" max="1" width="61.140625" style="23" customWidth="1"/>
    <col min="2" max="2" width="8.7109375" style="23" customWidth="1"/>
    <col min="3" max="3" width="8.421875" style="23" customWidth="1"/>
    <col min="4" max="4" width="10.421875" style="23" customWidth="1"/>
    <col min="5" max="16384" width="9.00390625" style="23" customWidth="1"/>
  </cols>
  <sheetData>
    <row r="1" ht="22.5" customHeight="1">
      <c r="A1" s="19"/>
    </row>
    <row r="2" spans="1:4" ht="24.75" customHeight="1">
      <c r="A2" s="450" t="s">
        <v>315</v>
      </c>
      <c r="B2" s="450"/>
      <c r="C2" s="450"/>
      <c r="D2" s="450"/>
    </row>
    <row r="3" spans="1:4" ht="19.5" customHeight="1" thickBot="1">
      <c r="A3" s="182" t="s">
        <v>1063</v>
      </c>
      <c r="B3" s="182"/>
      <c r="C3" s="458" t="s">
        <v>61</v>
      </c>
      <c r="D3" s="458"/>
    </row>
    <row r="4" spans="1:4" ht="39.75" customHeight="1">
      <c r="A4" s="141" t="s">
        <v>43</v>
      </c>
      <c r="B4" s="318" t="s">
        <v>294</v>
      </c>
      <c r="C4" s="318" t="s">
        <v>316</v>
      </c>
      <c r="D4" s="320" t="s">
        <v>317</v>
      </c>
    </row>
    <row r="5" spans="1:4" ht="19.5" customHeight="1">
      <c r="A5" s="66" t="s">
        <v>68</v>
      </c>
      <c r="B5" s="111"/>
      <c r="C5" s="49"/>
      <c r="D5" s="174"/>
    </row>
    <row r="6" spans="1:4" ht="19.5" customHeight="1">
      <c r="A6" s="66" t="s">
        <v>1052</v>
      </c>
      <c r="B6" s="111"/>
      <c r="C6" s="49"/>
      <c r="D6" s="174"/>
    </row>
    <row r="7" spans="1:4" ht="19.5" customHeight="1">
      <c r="A7" s="66" t="s">
        <v>1053</v>
      </c>
      <c r="B7" s="108"/>
      <c r="C7" s="108"/>
      <c r="D7" s="174"/>
    </row>
    <row r="8" spans="1:4" ht="19.5" customHeight="1">
      <c r="A8" s="66" t="s">
        <v>69</v>
      </c>
      <c r="B8" s="108"/>
      <c r="C8" s="108"/>
      <c r="D8" s="174"/>
    </row>
    <row r="9" spans="1:4" ht="19.5" customHeight="1">
      <c r="A9" s="66" t="s">
        <v>51</v>
      </c>
      <c r="B9" s="108"/>
      <c r="C9" s="108"/>
      <c r="D9" s="174"/>
    </row>
    <row r="10" spans="1:4" ht="19.5" customHeight="1">
      <c r="A10" s="66" t="s">
        <v>70</v>
      </c>
      <c r="B10" s="108"/>
      <c r="C10" s="108"/>
      <c r="D10" s="174"/>
    </row>
    <row r="11" spans="1:4" ht="19.5" customHeight="1">
      <c r="A11" s="66" t="s">
        <v>71</v>
      </c>
      <c r="B11" s="108"/>
      <c r="C11" s="108"/>
      <c r="D11" s="174"/>
    </row>
    <row r="12" spans="1:4" ht="19.5" customHeight="1">
      <c r="A12" s="66" t="s">
        <v>72</v>
      </c>
      <c r="B12" s="108"/>
      <c r="C12" s="108"/>
      <c r="D12" s="174"/>
    </row>
    <row r="13" spans="1:4" ht="19.5" customHeight="1">
      <c r="A13" s="66" t="s">
        <v>73</v>
      </c>
      <c r="B13" s="108"/>
      <c r="C13" s="108"/>
      <c r="D13" s="174"/>
    </row>
    <row r="14" spans="1:4" ht="19.5" customHeight="1">
      <c r="A14" s="66" t="s">
        <v>74</v>
      </c>
      <c r="B14" s="108">
        <f>SUM(B15:B19)</f>
        <v>1285</v>
      </c>
      <c r="C14" s="108">
        <f>SUM(C15:C19)</f>
        <v>1505</v>
      </c>
      <c r="D14" s="31">
        <f>(C14/B14-1)*100</f>
        <v>17.120622568093392</v>
      </c>
    </row>
    <row r="15" spans="1:4" ht="19.5" customHeight="1">
      <c r="A15" s="66" t="s">
        <v>1054</v>
      </c>
      <c r="B15" s="108">
        <v>1230</v>
      </c>
      <c r="C15" s="108">
        <v>1475</v>
      </c>
      <c r="D15" s="31">
        <f>(C15/B15-1)*100</f>
        <v>19.918699186991873</v>
      </c>
    </row>
    <row r="16" spans="1:4" ht="19.5" customHeight="1">
      <c r="A16" s="66" t="s">
        <v>1055</v>
      </c>
      <c r="B16" s="108"/>
      <c r="C16" s="108"/>
      <c r="D16" s="31"/>
    </row>
    <row r="17" spans="1:4" ht="19.5" customHeight="1">
      <c r="A17" s="66" t="s">
        <v>1056</v>
      </c>
      <c r="B17" s="108"/>
      <c r="C17" s="108"/>
      <c r="D17" s="31"/>
    </row>
    <row r="18" spans="1:4" ht="19.5" customHeight="1">
      <c r="A18" s="66" t="s">
        <v>1080</v>
      </c>
      <c r="B18" s="108">
        <v>30</v>
      </c>
      <c r="C18" s="108">
        <v>10</v>
      </c>
      <c r="D18" s="31">
        <f>(C18/B18-1)*100</f>
        <v>-66.66666666666667</v>
      </c>
    </row>
    <row r="19" spans="1:4" ht="19.5" customHeight="1">
      <c r="A19" s="66" t="s">
        <v>1073</v>
      </c>
      <c r="B19" s="108">
        <v>25</v>
      </c>
      <c r="C19" s="108">
        <v>20</v>
      </c>
      <c r="D19" s="31"/>
    </row>
    <row r="20" spans="1:4" ht="19.5" customHeight="1">
      <c r="A20" s="66" t="s">
        <v>81</v>
      </c>
      <c r="B20" s="108"/>
      <c r="C20" s="108"/>
      <c r="D20" s="31"/>
    </row>
    <row r="21" spans="1:4" ht="19.5" customHeight="1">
      <c r="A21" s="67" t="s">
        <v>1057</v>
      </c>
      <c r="B21" s="108"/>
      <c r="C21" s="108"/>
      <c r="D21" s="31"/>
    </row>
    <row r="22" spans="1:4" ht="19.5" customHeight="1">
      <c r="A22" s="67" t="s">
        <v>52</v>
      </c>
      <c r="B22" s="108"/>
      <c r="C22" s="108"/>
      <c r="D22" s="31"/>
    </row>
    <row r="23" spans="1:4" ht="19.5" customHeight="1">
      <c r="A23" s="67" t="s">
        <v>1058</v>
      </c>
      <c r="B23" s="108"/>
      <c r="C23" s="108"/>
      <c r="D23" s="31"/>
    </row>
    <row r="24" spans="1:4" ht="19.5" customHeight="1">
      <c r="A24" s="66" t="s">
        <v>85</v>
      </c>
      <c r="B24" s="108"/>
      <c r="C24" s="108"/>
      <c r="D24" s="31"/>
    </row>
    <row r="25" spans="1:4" ht="19.5" customHeight="1">
      <c r="A25" s="66" t="s">
        <v>86</v>
      </c>
      <c r="B25" s="108"/>
      <c r="C25" s="108"/>
      <c r="D25" s="31"/>
    </row>
    <row r="26" spans="1:4" ht="19.5" customHeight="1">
      <c r="A26" s="67" t="s">
        <v>87</v>
      </c>
      <c r="B26" s="108"/>
      <c r="C26" s="108"/>
      <c r="D26" s="31"/>
    </row>
    <row r="27" spans="1:4" ht="19.5" customHeight="1">
      <c r="A27" s="67" t="s">
        <v>88</v>
      </c>
      <c r="B27" s="108"/>
      <c r="C27" s="108"/>
      <c r="D27" s="31"/>
    </row>
    <row r="28" spans="1:4" ht="19.5" customHeight="1">
      <c r="A28" s="67" t="s">
        <v>89</v>
      </c>
      <c r="B28" s="108"/>
      <c r="C28" s="108"/>
      <c r="D28" s="31"/>
    </row>
    <row r="29" spans="1:4" ht="19.5" customHeight="1">
      <c r="A29" s="67" t="s">
        <v>53</v>
      </c>
      <c r="B29" s="108"/>
      <c r="C29" s="108"/>
      <c r="D29" s="31"/>
    </row>
    <row r="30" spans="1:4" ht="19.5" customHeight="1">
      <c r="A30" s="67" t="s">
        <v>54</v>
      </c>
      <c r="B30" s="108"/>
      <c r="C30" s="108"/>
      <c r="D30" s="31"/>
    </row>
    <row r="31" spans="1:4" ht="19.5" customHeight="1">
      <c r="A31" s="67" t="s">
        <v>55</v>
      </c>
      <c r="B31" s="108"/>
      <c r="C31" s="108"/>
      <c r="D31" s="31"/>
    </row>
    <row r="32" spans="1:4" ht="19.5" customHeight="1">
      <c r="A32" s="67" t="s">
        <v>1059</v>
      </c>
      <c r="B32" s="108"/>
      <c r="C32" s="108"/>
      <c r="D32" s="31"/>
    </row>
    <row r="33" spans="1:4" ht="19.5" customHeight="1">
      <c r="A33" s="67" t="s">
        <v>56</v>
      </c>
      <c r="B33" s="108"/>
      <c r="C33" s="108"/>
      <c r="D33" s="31"/>
    </row>
    <row r="34" spans="1:4" ht="19.5" customHeight="1">
      <c r="A34" s="67" t="s">
        <v>1060</v>
      </c>
      <c r="B34" s="108"/>
      <c r="C34" s="108"/>
      <c r="D34" s="31"/>
    </row>
    <row r="35" spans="1:4" ht="19.5" customHeight="1">
      <c r="A35" s="66" t="s">
        <v>95</v>
      </c>
      <c r="B35" s="108"/>
      <c r="C35" s="108"/>
      <c r="D35" s="31"/>
    </row>
    <row r="36" spans="1:4" ht="19.5" customHeight="1">
      <c r="A36" s="66" t="s">
        <v>96</v>
      </c>
      <c r="B36" s="108"/>
      <c r="C36" s="108"/>
      <c r="D36" s="31"/>
    </row>
    <row r="37" spans="1:4" ht="19.5" customHeight="1">
      <c r="A37" s="66" t="s">
        <v>97</v>
      </c>
      <c r="B37" s="108"/>
      <c r="C37" s="108"/>
      <c r="D37" s="31"/>
    </row>
    <row r="38" spans="1:4" ht="19.5" customHeight="1">
      <c r="A38" s="67" t="s">
        <v>1061</v>
      </c>
      <c r="B38" s="136"/>
      <c r="C38" s="108"/>
      <c r="D38" s="31"/>
    </row>
    <row r="39" spans="1:4" ht="19.5" customHeight="1">
      <c r="A39" s="67" t="s">
        <v>1062</v>
      </c>
      <c r="B39" s="108"/>
      <c r="C39" s="108"/>
      <c r="D39" s="31"/>
    </row>
    <row r="40" spans="1:4" ht="19.5" customHeight="1">
      <c r="A40" s="67"/>
      <c r="B40" s="136"/>
      <c r="C40" s="108"/>
      <c r="D40" s="31"/>
    </row>
    <row r="41" spans="1:4" ht="19.5" customHeight="1">
      <c r="A41" s="68" t="s">
        <v>117</v>
      </c>
      <c r="B41" s="136">
        <f>SUM(B5,B8,B11,B14,B20,B24,B32,B34,B38,B39)</f>
        <v>1285</v>
      </c>
      <c r="C41" s="136">
        <f>SUM(C5,C8,C11,C14,C20,C24,C32,C34,C38,C39)</f>
        <v>1505</v>
      </c>
      <c r="D41" s="136">
        <f>SUM(D5,D8,D11,D14,D20,D24,D32,D34,D38,D39)</f>
        <v>17.120622568093392</v>
      </c>
    </row>
    <row r="42" spans="1:4" ht="19.5" customHeight="1">
      <c r="A42" s="125" t="s">
        <v>22</v>
      </c>
      <c r="B42" s="108"/>
      <c r="C42" s="108"/>
      <c r="D42" s="31"/>
    </row>
    <row r="43" spans="1:4" ht="19.5" customHeight="1">
      <c r="A43" s="66" t="s">
        <v>100</v>
      </c>
      <c r="B43" s="108"/>
      <c r="C43" s="108"/>
      <c r="D43" s="31"/>
    </row>
    <row r="44" spans="1:4" ht="19.5" customHeight="1">
      <c r="A44" s="66" t="s">
        <v>101</v>
      </c>
      <c r="B44" s="108"/>
      <c r="C44" s="108"/>
      <c r="D44" s="31"/>
    </row>
    <row r="45" spans="1:4" ht="19.5" customHeight="1">
      <c r="A45" s="66" t="s">
        <v>102</v>
      </c>
      <c r="B45" s="108"/>
      <c r="C45" s="108"/>
      <c r="D45" s="31"/>
    </row>
    <row r="46" spans="1:4" ht="19.5" customHeight="1">
      <c r="A46" s="66" t="s">
        <v>103</v>
      </c>
      <c r="B46" s="108"/>
      <c r="C46" s="108"/>
      <c r="D46" s="31"/>
    </row>
    <row r="47" spans="1:4" ht="19.5" customHeight="1">
      <c r="A47" s="66" t="s">
        <v>104</v>
      </c>
      <c r="B47" s="108"/>
      <c r="C47" s="108"/>
      <c r="D47" s="31"/>
    </row>
    <row r="48" spans="1:4" ht="19.5" customHeight="1">
      <c r="A48" s="66" t="s">
        <v>105</v>
      </c>
      <c r="B48" s="108"/>
      <c r="C48" s="108"/>
      <c r="D48" s="31"/>
    </row>
    <row r="49" spans="1:4" ht="19.5" customHeight="1" thickBot="1">
      <c r="A49" s="69" t="s">
        <v>118</v>
      </c>
      <c r="B49" s="56">
        <f>SUM(B41,B42)</f>
        <v>1285</v>
      </c>
      <c r="C49" s="56">
        <f>SUM(C41,C42)</f>
        <v>1505</v>
      </c>
      <c r="D49" s="70">
        <f>(C49/B49-1)*100</f>
        <v>17.120622568093392</v>
      </c>
    </row>
    <row r="63" spans="1:4" ht="14.25">
      <c r="A63" s="459"/>
      <c r="B63" s="459"/>
      <c r="C63" s="459"/>
      <c r="D63" s="459"/>
    </row>
  </sheetData>
  <sheetProtection/>
  <mergeCells count="3">
    <mergeCell ref="A2:D2"/>
    <mergeCell ref="C3:D3"/>
    <mergeCell ref="A63:D63"/>
  </mergeCells>
  <printOptions/>
  <pageMargins left="0.7" right="0.7" top="0.75" bottom="0.75" header="0.3" footer="0.3"/>
  <pageSetup orientation="portrait" paperSize="9"/>
  <legacyDrawing r:id="rId2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00B050"/>
  </sheetPr>
  <dimension ref="A1:D32"/>
  <sheetViews>
    <sheetView zoomScalePageLayoutView="0" workbookViewId="0" topLeftCell="A10">
      <selection activeCell="A12" sqref="A12"/>
    </sheetView>
  </sheetViews>
  <sheetFormatPr defaultColWidth="9.140625" defaultRowHeight="15"/>
  <cols>
    <col min="1" max="1" width="51.140625" style="23" customWidth="1"/>
    <col min="2" max="3" width="11.421875" style="23" customWidth="1"/>
    <col min="4" max="4" width="13.00390625" style="23" customWidth="1"/>
    <col min="5" max="16384" width="9.00390625" style="23" customWidth="1"/>
  </cols>
  <sheetData>
    <row r="1" ht="17.25" customHeight="1">
      <c r="A1" s="19"/>
    </row>
    <row r="2" spans="1:4" ht="24">
      <c r="A2" s="453" t="s">
        <v>1066</v>
      </c>
      <c r="B2" s="453"/>
      <c r="C2" s="453"/>
      <c r="D2" s="453"/>
    </row>
    <row r="3" spans="1:4" ht="15" customHeight="1" thickBot="1">
      <c r="A3" s="182" t="s">
        <v>1064</v>
      </c>
      <c r="B3" s="47"/>
      <c r="C3" s="457" t="s">
        <v>61</v>
      </c>
      <c r="D3" s="457"/>
    </row>
    <row r="4" spans="1:4" ht="30.75" customHeight="1">
      <c r="A4" s="28" t="s">
        <v>43</v>
      </c>
      <c r="B4" s="321" t="s">
        <v>314</v>
      </c>
      <c r="C4" s="321" t="s">
        <v>305</v>
      </c>
      <c r="D4" s="322" t="s">
        <v>58</v>
      </c>
    </row>
    <row r="5" spans="1:4" ht="18.75" customHeight="1">
      <c r="A5" s="62" t="s">
        <v>49</v>
      </c>
      <c r="B5" s="33"/>
      <c r="C5" s="33"/>
      <c r="D5" s="34"/>
    </row>
    <row r="6" spans="1:4" ht="18.75" customHeight="1">
      <c r="A6" s="62" t="s">
        <v>66</v>
      </c>
      <c r="B6" s="33"/>
      <c r="C6" s="33"/>
      <c r="D6" s="34"/>
    </row>
    <row r="7" spans="1:4" ht="18.75" customHeight="1">
      <c r="A7" s="62" t="s">
        <v>67</v>
      </c>
      <c r="B7" s="33"/>
      <c r="C7" s="33"/>
      <c r="D7" s="34"/>
    </row>
    <row r="8" spans="1:4" ht="18.75" customHeight="1">
      <c r="A8" s="62" t="s">
        <v>1038</v>
      </c>
      <c r="B8" s="33"/>
      <c r="C8" s="33"/>
      <c r="D8" s="34"/>
    </row>
    <row r="9" spans="1:4" ht="18.75" customHeight="1">
      <c r="A9" s="62" t="s">
        <v>1039</v>
      </c>
      <c r="B9" s="33"/>
      <c r="C9" s="33"/>
      <c r="D9" s="34"/>
    </row>
    <row r="10" spans="1:4" ht="18.75" customHeight="1">
      <c r="A10" s="62" t="s">
        <v>1040</v>
      </c>
      <c r="B10" s="33"/>
      <c r="C10" s="33"/>
      <c r="D10" s="34"/>
    </row>
    <row r="11" spans="1:4" ht="18.75" customHeight="1">
      <c r="A11" s="62" t="s">
        <v>1041</v>
      </c>
      <c r="B11" s="111">
        <v>1295</v>
      </c>
      <c r="C11" s="33">
        <v>1475</v>
      </c>
      <c r="D11" s="34">
        <f>(C11/B11-1)*100</f>
        <v>13.899613899613893</v>
      </c>
    </row>
    <row r="12" spans="1:4" ht="18.75" customHeight="1">
      <c r="A12" s="62" t="s">
        <v>1042</v>
      </c>
      <c r="B12" s="111"/>
      <c r="C12" s="33"/>
      <c r="D12" s="34"/>
    </row>
    <row r="13" spans="1:4" ht="18.75" customHeight="1">
      <c r="A13" s="62" t="s">
        <v>1043</v>
      </c>
      <c r="B13" s="111"/>
      <c r="C13" s="33"/>
      <c r="D13" s="34"/>
    </row>
    <row r="14" spans="1:4" ht="18.75" customHeight="1">
      <c r="A14" s="62" t="s">
        <v>1044</v>
      </c>
      <c r="B14" s="111">
        <v>1</v>
      </c>
      <c r="C14" s="33">
        <v>10</v>
      </c>
      <c r="D14" s="34">
        <f>(C14/B14-1)*100</f>
        <v>900</v>
      </c>
    </row>
    <row r="15" spans="1:4" ht="18.75" customHeight="1">
      <c r="A15" s="62" t="s">
        <v>1045</v>
      </c>
      <c r="B15" s="111"/>
      <c r="C15" s="33"/>
      <c r="D15" s="34"/>
    </row>
    <row r="16" spans="1:4" ht="18.75" customHeight="1">
      <c r="A16" s="62" t="s">
        <v>1046</v>
      </c>
      <c r="B16" s="111"/>
      <c r="C16" s="33"/>
      <c r="D16" s="34"/>
    </row>
    <row r="17" spans="1:4" ht="18.75" customHeight="1">
      <c r="A17" s="62" t="s">
        <v>1047</v>
      </c>
      <c r="B17" s="111"/>
      <c r="C17" s="33"/>
      <c r="D17" s="34"/>
    </row>
    <row r="18" spans="1:4" ht="18.75" customHeight="1">
      <c r="A18" s="62" t="s">
        <v>1048</v>
      </c>
      <c r="B18" s="111">
        <v>0</v>
      </c>
      <c r="C18" s="33">
        <v>20</v>
      </c>
      <c r="D18" s="34"/>
    </row>
    <row r="19" spans="1:4" ht="18.75" customHeight="1">
      <c r="A19" s="62" t="s">
        <v>1049</v>
      </c>
      <c r="B19" s="33"/>
      <c r="C19" s="33"/>
      <c r="D19" s="34"/>
    </row>
    <row r="20" spans="1:4" ht="18.75" customHeight="1">
      <c r="A20" s="62" t="s">
        <v>1050</v>
      </c>
      <c r="B20" s="33"/>
      <c r="C20" s="33"/>
      <c r="D20" s="34"/>
    </row>
    <row r="21" spans="1:4" ht="18.75" customHeight="1">
      <c r="A21" s="62" t="s">
        <v>50</v>
      </c>
      <c r="B21" s="33"/>
      <c r="C21" s="33"/>
      <c r="D21" s="34"/>
    </row>
    <row r="22" spans="1:4" ht="18.75" customHeight="1">
      <c r="A22" s="63" t="s">
        <v>59</v>
      </c>
      <c r="B22" s="175">
        <f>SUM(B5:B20)</f>
        <v>1296</v>
      </c>
      <c r="C22" s="175">
        <f>SUM(C5:C20)</f>
        <v>1505</v>
      </c>
      <c r="D22" s="34">
        <f>(C22/B22-1)*100</f>
        <v>16.126543209876544</v>
      </c>
    </row>
    <row r="23" spans="1:4" ht="18.75" customHeight="1">
      <c r="A23" s="30" t="s">
        <v>106</v>
      </c>
      <c r="B23" s="175">
        <f>SUM(B24,B27,B28,B30:B31)</f>
        <v>1436</v>
      </c>
      <c r="C23" s="175"/>
      <c r="D23" s="34"/>
    </row>
    <row r="24" spans="1:4" ht="18.75" customHeight="1">
      <c r="A24" s="107" t="s">
        <v>107</v>
      </c>
      <c r="B24" s="111">
        <f>SUM(B25:B26)</f>
        <v>388</v>
      </c>
      <c r="C24" s="33"/>
      <c r="D24" s="34"/>
    </row>
    <row r="25" spans="1:4" ht="18.75" customHeight="1">
      <c r="A25" s="107" t="s">
        <v>108</v>
      </c>
      <c r="B25" s="111">
        <v>388</v>
      </c>
      <c r="C25" s="33"/>
      <c r="D25" s="34"/>
    </row>
    <row r="26" spans="1:4" ht="18.75" customHeight="1">
      <c r="A26" s="107" t="s">
        <v>109</v>
      </c>
      <c r="B26" s="111"/>
      <c r="C26" s="33"/>
      <c r="D26" s="34"/>
    </row>
    <row r="27" spans="1:4" ht="18.75" customHeight="1">
      <c r="A27" s="107" t="s">
        <v>110</v>
      </c>
      <c r="B27" s="111">
        <v>348</v>
      </c>
      <c r="C27" s="33"/>
      <c r="D27" s="34"/>
    </row>
    <row r="28" spans="1:4" ht="18.75" customHeight="1">
      <c r="A28" s="107" t="s">
        <v>111</v>
      </c>
      <c r="B28" s="33"/>
      <c r="C28" s="33"/>
      <c r="D28" s="34"/>
    </row>
    <row r="29" spans="1:4" ht="18.75" customHeight="1">
      <c r="A29" s="107" t="s">
        <v>112</v>
      </c>
      <c r="B29" s="33"/>
      <c r="C29" s="33"/>
      <c r="D29" s="34"/>
    </row>
    <row r="30" spans="1:4" ht="18.75" customHeight="1">
      <c r="A30" s="64" t="s">
        <v>113</v>
      </c>
      <c r="B30" s="33"/>
      <c r="C30" s="33"/>
      <c r="D30" s="34"/>
    </row>
    <row r="31" spans="1:4" ht="18.75" customHeight="1">
      <c r="A31" s="64" t="s">
        <v>114</v>
      </c>
      <c r="B31" s="33">
        <v>700</v>
      </c>
      <c r="C31" s="33"/>
      <c r="D31" s="34"/>
    </row>
    <row r="32" spans="1:4" ht="18.75" customHeight="1" thickBot="1">
      <c r="A32" s="65" t="s">
        <v>60</v>
      </c>
      <c r="B32" s="35">
        <f>SUM(B22,B23)</f>
        <v>2732</v>
      </c>
      <c r="C32" s="35">
        <f>SUM(C22,C23)</f>
        <v>1505</v>
      </c>
      <c r="D32" s="36">
        <f>(C32/B32-1)*100</f>
        <v>-44.912152269399705</v>
      </c>
    </row>
  </sheetData>
  <sheetProtection/>
  <mergeCells count="2">
    <mergeCell ref="A2:D2"/>
    <mergeCell ref="C3:D3"/>
  </mergeCell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00B050"/>
  </sheetPr>
  <dimension ref="A1:D73"/>
  <sheetViews>
    <sheetView zoomScalePageLayoutView="0" workbookViewId="0" topLeftCell="A4">
      <selection activeCell="F8" sqref="F8"/>
    </sheetView>
  </sheetViews>
  <sheetFormatPr defaultColWidth="9.140625" defaultRowHeight="15"/>
  <cols>
    <col min="1" max="1" width="61.140625" style="23" customWidth="1"/>
    <col min="2" max="2" width="11.57421875" style="23" customWidth="1"/>
    <col min="3" max="3" width="9.8515625" style="23" customWidth="1"/>
    <col min="4" max="4" width="10.421875" style="23" customWidth="1"/>
    <col min="5" max="16384" width="9.00390625" style="23" customWidth="1"/>
  </cols>
  <sheetData>
    <row r="1" spans="1:2" ht="22.5" customHeight="1">
      <c r="A1" s="19"/>
      <c r="B1" s="19"/>
    </row>
    <row r="2" spans="1:4" ht="24.75" customHeight="1">
      <c r="A2" s="450" t="s">
        <v>1081</v>
      </c>
      <c r="B2" s="450"/>
      <c r="C2" s="450"/>
      <c r="D2" s="450"/>
    </row>
    <row r="3" spans="1:4" ht="19.5" customHeight="1" thickBot="1">
      <c r="A3" s="182" t="s">
        <v>1065</v>
      </c>
      <c r="B3" s="182"/>
      <c r="C3" s="458" t="s">
        <v>61</v>
      </c>
      <c r="D3" s="458"/>
    </row>
    <row r="4" spans="1:4" ht="60" customHeight="1">
      <c r="A4" s="141" t="s">
        <v>43</v>
      </c>
      <c r="B4" s="329" t="s">
        <v>1083</v>
      </c>
      <c r="C4" s="318" t="s">
        <v>1084</v>
      </c>
      <c r="D4" s="320" t="s">
        <v>1085</v>
      </c>
    </row>
    <row r="5" spans="1:4" ht="19.5" customHeight="1">
      <c r="A5" s="66" t="s">
        <v>68</v>
      </c>
      <c r="B5" s="334"/>
      <c r="C5" s="49"/>
      <c r="D5" s="174"/>
    </row>
    <row r="6" spans="1:4" ht="19.5" customHeight="1">
      <c r="A6" s="66" t="s">
        <v>1052</v>
      </c>
      <c r="B6" s="334"/>
      <c r="C6" s="49"/>
      <c r="D6" s="174"/>
    </row>
    <row r="7" spans="1:4" ht="19.5" customHeight="1">
      <c r="A7" s="66" t="s">
        <v>1053</v>
      </c>
      <c r="B7" s="334"/>
      <c r="C7" s="108"/>
      <c r="D7" s="174"/>
    </row>
    <row r="8" spans="1:4" ht="19.5" customHeight="1">
      <c r="A8" s="66" t="s">
        <v>69</v>
      </c>
      <c r="B8" s="334"/>
      <c r="C8" s="108"/>
      <c r="D8" s="174"/>
    </row>
    <row r="9" spans="1:4" ht="19.5" customHeight="1">
      <c r="A9" s="66" t="s">
        <v>51</v>
      </c>
      <c r="B9" s="334"/>
      <c r="C9" s="108"/>
      <c r="D9" s="174"/>
    </row>
    <row r="10" spans="1:4" ht="19.5" customHeight="1">
      <c r="A10" s="66" t="s">
        <v>70</v>
      </c>
      <c r="B10" s="334"/>
      <c r="C10" s="108"/>
      <c r="D10" s="174"/>
    </row>
    <row r="11" spans="1:4" ht="19.5" customHeight="1">
      <c r="A11" s="66" t="s">
        <v>71</v>
      </c>
      <c r="B11" s="334"/>
      <c r="C11" s="108"/>
      <c r="D11" s="174"/>
    </row>
    <row r="12" spans="1:4" ht="19.5" customHeight="1">
      <c r="A12" s="66" t="s">
        <v>72</v>
      </c>
      <c r="B12" s="334"/>
      <c r="C12" s="108"/>
      <c r="D12" s="174"/>
    </row>
    <row r="13" spans="1:4" ht="19.5" customHeight="1">
      <c r="A13" s="66" t="s">
        <v>73</v>
      </c>
      <c r="B13" s="334"/>
      <c r="C13" s="108"/>
      <c r="D13" s="174"/>
    </row>
    <row r="14" spans="1:4" ht="19.5" customHeight="1">
      <c r="A14" s="66" t="s">
        <v>74</v>
      </c>
      <c r="B14" s="334">
        <f>SUM(C14:D14)</f>
        <v>1505</v>
      </c>
      <c r="C14" s="108">
        <f>SUM(C15,C20,C21,C22,C26)</f>
        <v>1505</v>
      </c>
      <c r="D14" s="31"/>
    </row>
    <row r="15" spans="1:4" ht="19.5" customHeight="1">
      <c r="A15" s="66" t="s">
        <v>1054</v>
      </c>
      <c r="B15" s="334">
        <f>SUM(C15:D15)</f>
        <v>1475</v>
      </c>
      <c r="C15" s="108">
        <f>SUM(C16:C19)</f>
        <v>1475</v>
      </c>
      <c r="D15" s="31"/>
    </row>
    <row r="16" spans="1:4" ht="19.5" customHeight="1">
      <c r="A16" s="66" t="s">
        <v>1068</v>
      </c>
      <c r="B16" s="334">
        <f>SUM(C16:D16)</f>
        <v>1050</v>
      </c>
      <c r="C16" s="108">
        <v>1050</v>
      </c>
      <c r="D16" s="31"/>
    </row>
    <row r="17" spans="1:4" ht="19.5" customHeight="1">
      <c r="A17" s="66" t="s">
        <v>1070</v>
      </c>
      <c r="B17" s="334"/>
      <c r="C17" s="108"/>
      <c r="D17" s="31"/>
    </row>
    <row r="18" spans="1:4" ht="19.5" customHeight="1">
      <c r="A18" s="66" t="s">
        <v>1069</v>
      </c>
      <c r="B18" s="334">
        <f>SUM(C18:D18)</f>
        <v>30</v>
      </c>
      <c r="C18" s="108">
        <v>30</v>
      </c>
      <c r="D18" s="31"/>
    </row>
    <row r="19" spans="1:4" ht="19.5" customHeight="1">
      <c r="A19" s="66" t="s">
        <v>1071</v>
      </c>
      <c r="B19" s="334">
        <f>SUM(C19:D19)</f>
        <v>395</v>
      </c>
      <c r="C19" s="108">
        <v>395</v>
      </c>
      <c r="D19" s="31"/>
    </row>
    <row r="20" spans="1:4" ht="19.5" customHeight="1">
      <c r="A20" s="66" t="s">
        <v>1055</v>
      </c>
      <c r="B20" s="334"/>
      <c r="C20" s="108"/>
      <c r="D20" s="31"/>
    </row>
    <row r="21" spans="1:4" ht="19.5" customHeight="1">
      <c r="A21" s="66" t="s">
        <v>1056</v>
      </c>
      <c r="B21" s="334"/>
      <c r="C21" s="108"/>
      <c r="D21" s="31"/>
    </row>
    <row r="22" spans="1:4" ht="19.5" customHeight="1">
      <c r="A22" s="66" t="s">
        <v>1072</v>
      </c>
      <c r="B22" s="334">
        <f>SUM(C22:D22)</f>
        <v>10</v>
      </c>
      <c r="C22" s="108">
        <v>10</v>
      </c>
      <c r="D22" s="31"/>
    </row>
    <row r="23" spans="1:4" ht="19.5" customHeight="1">
      <c r="A23" s="66" t="s">
        <v>1074</v>
      </c>
      <c r="B23" s="334"/>
      <c r="C23" s="108"/>
      <c r="D23" s="31"/>
    </row>
    <row r="24" spans="1:4" ht="19.5" customHeight="1">
      <c r="A24" s="66" t="s">
        <v>1075</v>
      </c>
      <c r="B24" s="334"/>
      <c r="C24" s="108"/>
      <c r="D24" s="31"/>
    </row>
    <row r="25" spans="1:4" ht="19.5" customHeight="1">
      <c r="A25" s="66" t="s">
        <v>1076</v>
      </c>
      <c r="B25" s="334">
        <f>SUM(C25:D25)</f>
        <v>10</v>
      </c>
      <c r="C25" s="108">
        <v>10</v>
      </c>
      <c r="D25" s="31"/>
    </row>
    <row r="26" spans="1:4" ht="19.5" customHeight="1">
      <c r="A26" s="66" t="s">
        <v>1073</v>
      </c>
      <c r="B26" s="334">
        <f>SUM(C26:D26)</f>
        <v>20</v>
      </c>
      <c r="C26" s="108">
        <v>20</v>
      </c>
      <c r="D26" s="31"/>
    </row>
    <row r="27" spans="1:4" ht="19.5" customHeight="1">
      <c r="A27" s="66" t="s">
        <v>1077</v>
      </c>
      <c r="B27" s="334"/>
      <c r="C27" s="108"/>
      <c r="D27" s="31"/>
    </row>
    <row r="28" spans="1:4" ht="19.5" customHeight="1">
      <c r="A28" s="66" t="s">
        <v>1078</v>
      </c>
      <c r="B28" s="334"/>
      <c r="C28" s="108"/>
      <c r="D28" s="31"/>
    </row>
    <row r="29" spans="1:4" ht="19.5" customHeight="1">
      <c r="A29" s="66" t="s">
        <v>1079</v>
      </c>
      <c r="B29" s="334">
        <f>SUM(C29:D29)</f>
        <v>20</v>
      </c>
      <c r="C29" s="108">
        <v>20</v>
      </c>
      <c r="D29" s="31"/>
    </row>
    <row r="30" spans="1:4" ht="19.5" customHeight="1">
      <c r="A30" s="66" t="s">
        <v>81</v>
      </c>
      <c r="B30" s="334"/>
      <c r="C30" s="108"/>
      <c r="D30" s="31"/>
    </row>
    <row r="31" spans="1:4" ht="19.5" customHeight="1">
      <c r="A31" s="67" t="s">
        <v>1057</v>
      </c>
      <c r="B31" s="334"/>
      <c r="C31" s="108"/>
      <c r="D31" s="31"/>
    </row>
    <row r="32" spans="1:4" ht="19.5" customHeight="1">
      <c r="A32" s="67" t="s">
        <v>52</v>
      </c>
      <c r="B32" s="334"/>
      <c r="C32" s="108"/>
      <c r="D32" s="31"/>
    </row>
    <row r="33" spans="1:4" ht="19.5" customHeight="1">
      <c r="A33" s="67" t="s">
        <v>1058</v>
      </c>
      <c r="B33" s="334"/>
      <c r="C33" s="108"/>
      <c r="D33" s="31"/>
    </row>
    <row r="34" spans="1:4" ht="19.5" customHeight="1">
      <c r="A34" s="66" t="s">
        <v>85</v>
      </c>
      <c r="B34" s="334"/>
      <c r="C34" s="108"/>
      <c r="D34" s="31"/>
    </row>
    <row r="35" spans="1:4" ht="19.5" customHeight="1">
      <c r="A35" s="66" t="s">
        <v>86</v>
      </c>
      <c r="B35" s="334"/>
      <c r="C35" s="108"/>
      <c r="D35" s="31"/>
    </row>
    <row r="36" spans="1:4" ht="19.5" customHeight="1">
      <c r="A36" s="67" t="s">
        <v>87</v>
      </c>
      <c r="B36" s="334"/>
      <c r="C36" s="108"/>
      <c r="D36" s="31"/>
    </row>
    <row r="37" spans="1:4" ht="19.5" customHeight="1">
      <c r="A37" s="67" t="s">
        <v>88</v>
      </c>
      <c r="B37" s="334"/>
      <c r="C37" s="108"/>
      <c r="D37" s="31"/>
    </row>
    <row r="38" spans="1:4" ht="19.5" customHeight="1">
      <c r="A38" s="67" t="s">
        <v>89</v>
      </c>
      <c r="B38" s="334"/>
      <c r="C38" s="108"/>
      <c r="D38" s="31"/>
    </row>
    <row r="39" spans="1:4" ht="19.5" customHeight="1">
      <c r="A39" s="67" t="s">
        <v>53</v>
      </c>
      <c r="B39" s="334"/>
      <c r="C39" s="108"/>
      <c r="D39" s="31"/>
    </row>
    <row r="40" spans="1:4" ht="19.5" customHeight="1">
      <c r="A40" s="67" t="s">
        <v>54</v>
      </c>
      <c r="B40" s="334"/>
      <c r="C40" s="108"/>
      <c r="D40" s="31"/>
    </row>
    <row r="41" spans="1:4" ht="19.5" customHeight="1">
      <c r="A41" s="67" t="s">
        <v>55</v>
      </c>
      <c r="B41" s="334"/>
      <c r="C41" s="108"/>
      <c r="D41" s="31"/>
    </row>
    <row r="42" spans="1:4" ht="19.5" customHeight="1">
      <c r="A42" s="67" t="s">
        <v>1059</v>
      </c>
      <c r="B42" s="334"/>
      <c r="C42" s="108"/>
      <c r="D42" s="31"/>
    </row>
    <row r="43" spans="1:4" ht="19.5" customHeight="1">
      <c r="A43" s="67" t="s">
        <v>56</v>
      </c>
      <c r="B43" s="334"/>
      <c r="C43" s="108"/>
      <c r="D43" s="31"/>
    </row>
    <row r="44" spans="1:4" ht="19.5" customHeight="1">
      <c r="A44" s="67" t="s">
        <v>1060</v>
      </c>
      <c r="B44" s="334"/>
      <c r="C44" s="108"/>
      <c r="D44" s="31"/>
    </row>
    <row r="45" spans="1:4" ht="19.5" customHeight="1">
      <c r="A45" s="66" t="s">
        <v>95</v>
      </c>
      <c r="B45" s="334"/>
      <c r="C45" s="108"/>
      <c r="D45" s="31"/>
    </row>
    <row r="46" spans="1:4" ht="19.5" customHeight="1">
      <c r="A46" s="66" t="s">
        <v>96</v>
      </c>
      <c r="B46" s="334"/>
      <c r="C46" s="108"/>
      <c r="D46" s="31"/>
    </row>
    <row r="47" spans="1:4" ht="19.5" customHeight="1">
      <c r="A47" s="66" t="s">
        <v>97</v>
      </c>
      <c r="B47" s="334"/>
      <c r="C47" s="108"/>
      <c r="D47" s="31"/>
    </row>
    <row r="48" spans="1:4" ht="19.5" customHeight="1">
      <c r="A48" s="67" t="s">
        <v>1061</v>
      </c>
      <c r="B48" s="334"/>
      <c r="C48" s="108"/>
      <c r="D48" s="31"/>
    </row>
    <row r="49" spans="1:4" ht="19.5" customHeight="1">
      <c r="A49" s="67" t="s">
        <v>1062</v>
      </c>
      <c r="B49" s="334"/>
      <c r="C49" s="108"/>
      <c r="D49" s="31"/>
    </row>
    <row r="50" spans="1:4" ht="19.5" customHeight="1">
      <c r="A50" s="67"/>
      <c r="B50" s="334"/>
      <c r="C50" s="108"/>
      <c r="D50" s="31"/>
    </row>
    <row r="51" spans="1:4" ht="19.5" customHeight="1">
      <c r="A51" s="68" t="s">
        <v>117</v>
      </c>
      <c r="B51" s="334">
        <f>SUM(C51:D51)</f>
        <v>1505</v>
      </c>
      <c r="C51" s="136">
        <f>SUM(C5,C8,C11,C14,C30,C34,C42,C44,C48,C49)</f>
        <v>1505</v>
      </c>
      <c r="D51" s="377"/>
    </row>
    <row r="52" spans="1:4" ht="19.5" customHeight="1">
      <c r="A52" s="125" t="s">
        <v>22</v>
      </c>
      <c r="B52" s="334"/>
      <c r="C52" s="108"/>
      <c r="D52" s="31"/>
    </row>
    <row r="53" spans="1:4" ht="19.5" customHeight="1">
      <c r="A53" s="66" t="s">
        <v>100</v>
      </c>
      <c r="B53" s="334"/>
      <c r="C53" s="108"/>
      <c r="D53" s="31"/>
    </row>
    <row r="54" spans="1:4" ht="19.5" customHeight="1">
      <c r="A54" s="66" t="s">
        <v>101</v>
      </c>
      <c r="B54" s="334"/>
      <c r="C54" s="108"/>
      <c r="D54" s="31"/>
    </row>
    <row r="55" spans="1:4" ht="19.5" customHeight="1">
      <c r="A55" s="66" t="s">
        <v>102</v>
      </c>
      <c r="B55" s="334"/>
      <c r="C55" s="108"/>
      <c r="D55" s="31"/>
    </row>
    <row r="56" spans="1:4" ht="19.5" customHeight="1">
      <c r="A56" s="66" t="s">
        <v>103</v>
      </c>
      <c r="B56" s="334"/>
      <c r="C56" s="108"/>
      <c r="D56" s="31"/>
    </row>
    <row r="57" spans="1:4" ht="19.5" customHeight="1">
      <c r="A57" s="66" t="s">
        <v>104</v>
      </c>
      <c r="B57" s="334"/>
      <c r="C57" s="108"/>
      <c r="D57" s="31"/>
    </row>
    <row r="58" spans="1:4" ht="19.5" customHeight="1">
      <c r="A58" s="66" t="s">
        <v>105</v>
      </c>
      <c r="B58" s="334"/>
      <c r="C58" s="108"/>
      <c r="D58" s="31"/>
    </row>
    <row r="59" spans="1:4" ht="19.5" customHeight="1" thickBot="1">
      <c r="A59" s="69" t="s">
        <v>118</v>
      </c>
      <c r="B59" s="378">
        <f>SUM(C59:D59)</f>
        <v>1505</v>
      </c>
      <c r="C59" s="56">
        <f>SUM(C51,C52)</f>
        <v>1505</v>
      </c>
      <c r="D59" s="70"/>
    </row>
    <row r="73" spans="1:4" ht="14.25">
      <c r="A73" s="459"/>
      <c r="B73" s="459"/>
      <c r="C73" s="459"/>
      <c r="D73" s="459"/>
    </row>
  </sheetData>
  <sheetProtection/>
  <mergeCells count="3">
    <mergeCell ref="A2:D2"/>
    <mergeCell ref="C3:D3"/>
    <mergeCell ref="A73:D73"/>
  </mergeCells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G35"/>
  <sheetViews>
    <sheetView zoomScaleSheetLayoutView="100" zoomScalePageLayoutView="0" workbookViewId="0" topLeftCell="A1">
      <selection activeCell="B5" sqref="B5"/>
    </sheetView>
  </sheetViews>
  <sheetFormatPr defaultColWidth="9.140625" defaultRowHeight="15"/>
  <cols>
    <col min="1" max="1" width="34.421875" style="2" customWidth="1"/>
    <col min="2" max="2" width="9.28125" style="2" customWidth="1"/>
    <col min="3" max="3" width="8.7109375" style="2" customWidth="1"/>
    <col min="4" max="5" width="8.8515625" style="2" customWidth="1"/>
    <col min="6" max="7" width="10.421875" style="2" customWidth="1"/>
    <col min="8" max="16384" width="9.00390625" style="2" customWidth="1"/>
  </cols>
  <sheetData>
    <row r="1" spans="1:7" s="1" customFormat="1" ht="27">
      <c r="A1" s="412" t="s">
        <v>277</v>
      </c>
      <c r="B1" s="412"/>
      <c r="C1" s="412"/>
      <c r="D1" s="412"/>
      <c r="E1" s="412"/>
      <c r="F1" s="412"/>
      <c r="G1" s="412"/>
    </row>
    <row r="2" spans="1:7" ht="19.5" customHeight="1" thickBot="1">
      <c r="A2" s="101" t="s">
        <v>218</v>
      </c>
      <c r="B2" s="101"/>
      <c r="C2" s="101"/>
      <c r="D2" s="184"/>
      <c r="E2" s="101"/>
      <c r="F2" s="413" t="s">
        <v>241</v>
      </c>
      <c r="G2" s="413"/>
    </row>
    <row r="3" spans="1:7" ht="45.75" customHeight="1">
      <c r="A3" s="141" t="s">
        <v>209</v>
      </c>
      <c r="B3" s="142" t="s">
        <v>278</v>
      </c>
      <c r="C3" s="143" t="s">
        <v>279</v>
      </c>
      <c r="D3" s="143" t="s">
        <v>282</v>
      </c>
      <c r="E3" s="143" t="s">
        <v>280</v>
      </c>
      <c r="F3" s="143" t="s">
        <v>283</v>
      </c>
      <c r="G3" s="144" t="s">
        <v>210</v>
      </c>
    </row>
    <row r="4" spans="1:7" ht="41.25" customHeight="1">
      <c r="A4" s="121" t="s">
        <v>211</v>
      </c>
      <c r="B4" s="122">
        <f>SUM(B5,B23)</f>
        <v>3943</v>
      </c>
      <c r="C4" s="122">
        <f>SUM(C5,C23)</f>
        <v>4060</v>
      </c>
      <c r="D4" s="122">
        <f>SUM(D5,D23)</f>
        <v>3660</v>
      </c>
      <c r="E4" s="122">
        <f>SUM(E5,E23)</f>
        <v>3661</v>
      </c>
      <c r="F4" s="123">
        <f>E4/D4*100</f>
        <v>100.02732240437157</v>
      </c>
      <c r="G4" s="124">
        <f>(E4/B4-1)*100</f>
        <v>-7.151914785696167</v>
      </c>
    </row>
    <row r="5" spans="1:7" ht="20.25" customHeight="1">
      <c r="A5" s="125" t="s">
        <v>212</v>
      </c>
      <c r="B5" s="126">
        <f>SUM(B6:B22)</f>
        <v>2803</v>
      </c>
      <c r="C5" s="126">
        <f>SUM(C6:C22)</f>
        <v>2900</v>
      </c>
      <c r="D5" s="196">
        <f>SUM(D6:D22)</f>
        <v>2200</v>
      </c>
      <c r="E5" s="126">
        <f>SUM(E6:E22)</f>
        <v>2202</v>
      </c>
      <c r="F5" s="123">
        <f aca="true" t="shared" si="0" ref="F5:F34">E5/D5*100</f>
        <v>100.0909090909091</v>
      </c>
      <c r="G5" s="124">
        <f>(E5/B5-1)*100</f>
        <v>-21.44131287905815</v>
      </c>
    </row>
    <row r="6" spans="1:7" ht="20.25" customHeight="1">
      <c r="A6" s="110" t="s">
        <v>0</v>
      </c>
      <c r="B6" s="109">
        <v>1067</v>
      </c>
      <c r="C6" s="156">
        <v>920</v>
      </c>
      <c r="D6" s="156">
        <v>920</v>
      </c>
      <c r="E6" s="109">
        <v>1015</v>
      </c>
      <c r="F6" s="123">
        <f t="shared" si="0"/>
        <v>110.32608695652173</v>
      </c>
      <c r="G6" s="131">
        <f>(E6/B6-1)*100</f>
        <v>-4.873477038425489</v>
      </c>
    </row>
    <row r="7" spans="1:7" ht="20.25" customHeight="1">
      <c r="A7" s="110" t="s">
        <v>1</v>
      </c>
      <c r="B7" s="127">
        <v>-5</v>
      </c>
      <c r="C7" s="156"/>
      <c r="D7" s="156"/>
      <c r="E7" s="127"/>
      <c r="F7" s="123"/>
      <c r="G7" s="131">
        <f>(E7/B7-1)*100</f>
        <v>-100</v>
      </c>
    </row>
    <row r="8" spans="1:7" ht="20.25" customHeight="1">
      <c r="A8" s="110" t="s">
        <v>2</v>
      </c>
      <c r="B8" s="109">
        <v>135</v>
      </c>
      <c r="C8" s="156">
        <v>130</v>
      </c>
      <c r="D8" s="156">
        <v>130</v>
      </c>
      <c r="E8" s="109">
        <v>88</v>
      </c>
      <c r="F8" s="123">
        <f t="shared" si="0"/>
        <v>67.6923076923077</v>
      </c>
      <c r="G8" s="131">
        <f>(E8/B8-1)*100</f>
        <v>-34.81481481481481</v>
      </c>
    </row>
    <row r="9" spans="1:7" ht="20.25" customHeight="1">
      <c r="A9" s="110" t="s">
        <v>3</v>
      </c>
      <c r="B9" s="109"/>
      <c r="C9" s="156"/>
      <c r="D9" s="156"/>
      <c r="E9" s="109"/>
      <c r="F9" s="123"/>
      <c r="G9" s="131"/>
    </row>
    <row r="10" spans="1:7" ht="20.25" customHeight="1">
      <c r="A10" s="110" t="s">
        <v>4</v>
      </c>
      <c r="B10" s="109">
        <v>148</v>
      </c>
      <c r="C10" s="156">
        <v>90</v>
      </c>
      <c r="D10" s="156">
        <v>90</v>
      </c>
      <c r="E10" s="109">
        <v>75</v>
      </c>
      <c r="F10" s="123">
        <f t="shared" si="0"/>
        <v>83.33333333333334</v>
      </c>
      <c r="G10" s="131">
        <f aca="true" t="shared" si="1" ref="G10:G15">(E10/B10-1)*100</f>
        <v>-49.32432432432432</v>
      </c>
    </row>
    <row r="11" spans="1:7" ht="20.25" customHeight="1">
      <c r="A11" s="110" t="s">
        <v>5</v>
      </c>
      <c r="B11" s="109">
        <v>40</v>
      </c>
      <c r="C11" s="156">
        <v>40</v>
      </c>
      <c r="D11" s="156">
        <v>40</v>
      </c>
      <c r="E11" s="109">
        <v>40</v>
      </c>
      <c r="F11" s="123">
        <f t="shared" si="0"/>
        <v>100</v>
      </c>
      <c r="G11" s="131">
        <f t="shared" si="1"/>
        <v>0</v>
      </c>
    </row>
    <row r="12" spans="1:7" ht="20.25" customHeight="1">
      <c r="A12" s="110" t="s">
        <v>6</v>
      </c>
      <c r="B12" s="109">
        <v>160</v>
      </c>
      <c r="C12" s="156">
        <v>150</v>
      </c>
      <c r="D12" s="156">
        <v>150</v>
      </c>
      <c r="E12" s="109">
        <v>125</v>
      </c>
      <c r="F12" s="123">
        <f t="shared" si="0"/>
        <v>83.33333333333334</v>
      </c>
      <c r="G12" s="131">
        <f t="shared" si="1"/>
        <v>-21.875</v>
      </c>
    </row>
    <row r="13" spans="1:7" ht="20.25" customHeight="1">
      <c r="A13" s="110" t="s">
        <v>7</v>
      </c>
      <c r="B13" s="109">
        <v>44</v>
      </c>
      <c r="C13" s="156">
        <v>42</v>
      </c>
      <c r="D13" s="156">
        <v>42</v>
      </c>
      <c r="E13" s="109">
        <v>28</v>
      </c>
      <c r="F13" s="123">
        <f t="shared" si="0"/>
        <v>66.66666666666666</v>
      </c>
      <c r="G13" s="131">
        <f t="shared" si="1"/>
        <v>-36.36363636363637</v>
      </c>
    </row>
    <row r="14" spans="1:7" ht="20.25" customHeight="1">
      <c r="A14" s="110" t="s">
        <v>8</v>
      </c>
      <c r="B14" s="109">
        <v>51</v>
      </c>
      <c r="C14" s="156">
        <v>50</v>
      </c>
      <c r="D14" s="156">
        <v>50</v>
      </c>
      <c r="E14" s="109">
        <v>17</v>
      </c>
      <c r="F14" s="123">
        <f t="shared" si="0"/>
        <v>34</v>
      </c>
      <c r="G14" s="131">
        <f t="shared" si="1"/>
        <v>-66.66666666666667</v>
      </c>
    </row>
    <row r="15" spans="1:7" ht="20.25" customHeight="1">
      <c r="A15" s="110" t="s">
        <v>9</v>
      </c>
      <c r="B15" s="109">
        <v>21</v>
      </c>
      <c r="C15" s="156">
        <v>22</v>
      </c>
      <c r="D15" s="156">
        <v>22</v>
      </c>
      <c r="E15" s="109">
        <v>16</v>
      </c>
      <c r="F15" s="123">
        <f t="shared" si="0"/>
        <v>72.72727272727273</v>
      </c>
      <c r="G15" s="131">
        <f t="shared" si="1"/>
        <v>-23.809523809523814</v>
      </c>
    </row>
    <row r="16" spans="1:7" ht="20.25" customHeight="1">
      <c r="A16" s="110" t="s">
        <v>10</v>
      </c>
      <c r="B16" s="109"/>
      <c r="C16" s="156"/>
      <c r="D16" s="156"/>
      <c r="E16" s="109"/>
      <c r="F16" s="123"/>
      <c r="G16" s="131"/>
    </row>
    <row r="17" spans="1:7" ht="20.25" customHeight="1">
      <c r="A17" s="110" t="s">
        <v>11</v>
      </c>
      <c r="B17" s="109">
        <v>70</v>
      </c>
      <c r="C17" s="156">
        <v>60</v>
      </c>
      <c r="D17" s="156">
        <v>60</v>
      </c>
      <c r="E17" s="109">
        <v>72</v>
      </c>
      <c r="F17" s="123">
        <f t="shared" si="0"/>
        <v>120</v>
      </c>
      <c r="G17" s="131">
        <f>(E17/B17-1)*100</f>
        <v>2.857142857142847</v>
      </c>
    </row>
    <row r="18" spans="1:7" ht="20.25" customHeight="1">
      <c r="A18" s="110" t="s">
        <v>12</v>
      </c>
      <c r="B18" s="109">
        <v>1066</v>
      </c>
      <c r="C18" s="156">
        <v>1390</v>
      </c>
      <c r="D18" s="156">
        <v>696</v>
      </c>
      <c r="E18" s="109">
        <v>723</v>
      </c>
      <c r="F18" s="123">
        <f t="shared" si="0"/>
        <v>103.87931034482759</v>
      </c>
      <c r="G18" s="131">
        <f>(E18/B18-1)*100</f>
        <v>-32.17636022514071</v>
      </c>
    </row>
    <row r="19" spans="1:7" ht="20.25" customHeight="1">
      <c r="A19" s="110" t="s">
        <v>13</v>
      </c>
      <c r="B19" s="109">
        <v>5</v>
      </c>
      <c r="C19" s="156">
        <v>5</v>
      </c>
      <c r="D19" s="156"/>
      <c r="E19" s="109">
        <v>2</v>
      </c>
      <c r="F19" s="123"/>
      <c r="G19" s="131">
        <f>(E19/B19-1)*100</f>
        <v>-60</v>
      </c>
    </row>
    <row r="20" spans="1:7" ht="20.25" customHeight="1">
      <c r="A20" s="110" t="s">
        <v>14</v>
      </c>
      <c r="B20" s="109"/>
      <c r="C20" s="156"/>
      <c r="D20" s="156"/>
      <c r="E20" s="109"/>
      <c r="F20" s="123"/>
      <c r="G20" s="131"/>
    </row>
    <row r="21" spans="1:7" ht="20.25" customHeight="1">
      <c r="A21" s="110" t="s">
        <v>221</v>
      </c>
      <c r="B21" s="109">
        <v>1</v>
      </c>
      <c r="C21" s="156">
        <v>1</v>
      </c>
      <c r="D21" s="156"/>
      <c r="E21" s="109">
        <v>1</v>
      </c>
      <c r="F21" s="123"/>
      <c r="G21" s="131"/>
    </row>
    <row r="22" spans="1:7" ht="20.25" customHeight="1">
      <c r="A22" s="110" t="s">
        <v>15</v>
      </c>
      <c r="B22" s="109"/>
      <c r="C22" s="156"/>
      <c r="D22" s="156"/>
      <c r="E22" s="109"/>
      <c r="F22" s="123"/>
      <c r="G22" s="131"/>
    </row>
    <row r="23" spans="1:7" ht="20.25" customHeight="1">
      <c r="A23" s="125" t="s">
        <v>213</v>
      </c>
      <c r="B23" s="126">
        <f>SUM(B24:B30)</f>
        <v>1140</v>
      </c>
      <c r="C23" s="126">
        <f>SUM(C24:C30)</f>
        <v>1160</v>
      </c>
      <c r="D23" s="126">
        <f>SUM(D24:D30)</f>
        <v>1460</v>
      </c>
      <c r="E23" s="126">
        <f>SUM(E24:E30)</f>
        <v>1459</v>
      </c>
      <c r="F23" s="123">
        <f t="shared" si="0"/>
        <v>99.93150684931507</v>
      </c>
      <c r="G23" s="124">
        <f>(E23/B23-1)*100</f>
        <v>27.982456140350887</v>
      </c>
    </row>
    <row r="24" spans="1:7" ht="20.25" customHeight="1">
      <c r="A24" s="110" t="s">
        <v>16</v>
      </c>
      <c r="B24" s="109">
        <v>663</v>
      </c>
      <c r="C24" s="156">
        <v>752</v>
      </c>
      <c r="D24" s="109">
        <v>426</v>
      </c>
      <c r="E24" s="109">
        <v>425</v>
      </c>
      <c r="F24" s="123">
        <f t="shared" si="0"/>
        <v>99.76525821596243</v>
      </c>
      <c r="G24" s="131">
        <f>(E24/B24-1)*100</f>
        <v>-35.89743589743589</v>
      </c>
    </row>
    <row r="25" spans="1:7" ht="20.25" customHeight="1">
      <c r="A25" s="110" t="s">
        <v>17</v>
      </c>
      <c r="B25" s="109">
        <v>133</v>
      </c>
      <c r="C25" s="156">
        <v>70</v>
      </c>
      <c r="D25" s="109">
        <v>324</v>
      </c>
      <c r="E25" s="109">
        <v>324</v>
      </c>
      <c r="F25" s="123">
        <f t="shared" si="0"/>
        <v>100</v>
      </c>
      <c r="G25" s="131">
        <f>(E25/B25-1)*100</f>
        <v>143.60902255639098</v>
      </c>
    </row>
    <row r="26" spans="1:7" ht="20.25" customHeight="1">
      <c r="A26" s="110" t="s">
        <v>18</v>
      </c>
      <c r="B26" s="109">
        <v>106</v>
      </c>
      <c r="C26" s="156">
        <v>60</v>
      </c>
      <c r="D26" s="109">
        <v>165</v>
      </c>
      <c r="E26" s="109">
        <v>165</v>
      </c>
      <c r="F26" s="123">
        <f t="shared" si="0"/>
        <v>100</v>
      </c>
      <c r="G26" s="131">
        <f>(E26/B26-1)*100</f>
        <v>55.660377358490564</v>
      </c>
    </row>
    <row r="27" spans="1:7" ht="20.25" customHeight="1">
      <c r="A27" s="110" t="s">
        <v>19</v>
      </c>
      <c r="B27" s="109">
        <v>0</v>
      </c>
      <c r="C27" s="156"/>
      <c r="D27" s="109"/>
      <c r="E27" s="109"/>
      <c r="F27" s="123"/>
      <c r="G27" s="131"/>
    </row>
    <row r="28" spans="1:7" ht="20.25" customHeight="1">
      <c r="A28" s="110" t="s">
        <v>20</v>
      </c>
      <c r="B28" s="109">
        <v>222</v>
      </c>
      <c r="C28" s="156">
        <v>273</v>
      </c>
      <c r="D28" s="109">
        <v>441</v>
      </c>
      <c r="E28" s="109">
        <v>441</v>
      </c>
      <c r="F28" s="123">
        <f t="shared" si="0"/>
        <v>100</v>
      </c>
      <c r="G28" s="131">
        <f>(E28/B28-1)*100</f>
        <v>98.64864864864865</v>
      </c>
    </row>
    <row r="29" spans="1:7" ht="20.25" customHeight="1">
      <c r="A29" s="110" t="s">
        <v>281</v>
      </c>
      <c r="B29" s="109"/>
      <c r="C29" s="156"/>
      <c r="D29" s="109">
        <v>104</v>
      </c>
      <c r="E29" s="109">
        <v>104</v>
      </c>
      <c r="F29" s="123">
        <f t="shared" si="0"/>
        <v>100</v>
      </c>
      <c r="G29" s="131"/>
    </row>
    <row r="30" spans="1:7" ht="20.25" customHeight="1">
      <c r="A30" s="110" t="s">
        <v>21</v>
      </c>
      <c r="B30" s="109">
        <v>16</v>
      </c>
      <c r="C30" s="109">
        <v>5</v>
      </c>
      <c r="D30" s="109"/>
      <c r="E30" s="109"/>
      <c r="F30" s="123"/>
      <c r="G30" s="131"/>
    </row>
    <row r="31" spans="1:7" ht="20.25" customHeight="1">
      <c r="A31" s="125" t="s">
        <v>214</v>
      </c>
      <c r="B31" s="126">
        <f>SUM(B32:B33)</f>
        <v>3237</v>
      </c>
      <c r="C31" s="126">
        <f>SUM(C32:C33)</f>
        <v>2621</v>
      </c>
      <c r="D31" s="126">
        <f>SUM(D32:D33)</f>
        <v>2621</v>
      </c>
      <c r="E31" s="126">
        <f>SUM(E32:E33)</f>
        <v>2602</v>
      </c>
      <c r="F31" s="123">
        <f t="shared" si="0"/>
        <v>99.2750858450973</v>
      </c>
      <c r="G31" s="124">
        <f>(E31/B31-1)*100</f>
        <v>-19.616929255483473</v>
      </c>
    </row>
    <row r="32" spans="1:7" ht="20.25" customHeight="1">
      <c r="A32" s="110" t="s">
        <v>215</v>
      </c>
      <c r="B32" s="109">
        <v>2412</v>
      </c>
      <c r="C32" s="109">
        <v>1974</v>
      </c>
      <c r="D32" s="109">
        <v>1974</v>
      </c>
      <c r="E32" s="109">
        <v>1952</v>
      </c>
      <c r="F32" s="123">
        <f t="shared" si="0"/>
        <v>98.88551165146909</v>
      </c>
      <c r="G32" s="131">
        <f>(E32/B32-1)*100</f>
        <v>-19.071310116086238</v>
      </c>
    </row>
    <row r="33" spans="1:7" ht="20.25" customHeight="1">
      <c r="A33" s="110" t="s">
        <v>216</v>
      </c>
      <c r="B33" s="109">
        <v>825</v>
      </c>
      <c r="C33" s="109">
        <v>647</v>
      </c>
      <c r="D33" s="109">
        <v>647</v>
      </c>
      <c r="E33" s="109">
        <v>650</v>
      </c>
      <c r="F33" s="123">
        <f t="shared" si="0"/>
        <v>100.46367851622875</v>
      </c>
      <c r="G33" s="131">
        <f>(E33/B33-1)*100</f>
        <v>-21.212121212121215</v>
      </c>
    </row>
    <row r="34" spans="1:7" ht="20.25" customHeight="1" thickBot="1">
      <c r="A34" s="116" t="s">
        <v>217</v>
      </c>
      <c r="B34" s="128">
        <f>SUM(B31,B4)</f>
        <v>7180</v>
      </c>
      <c r="C34" s="128">
        <f>SUM(C31,C4)</f>
        <v>6681</v>
      </c>
      <c r="D34" s="128">
        <f>SUM(D31,D4)</f>
        <v>6281</v>
      </c>
      <c r="E34" s="128">
        <f>SUM(E4,E31)</f>
        <v>6263</v>
      </c>
      <c r="F34" s="123">
        <f t="shared" si="0"/>
        <v>99.71342142970865</v>
      </c>
      <c r="G34" s="129">
        <f>(E34/B34-1)*100</f>
        <v>-12.771587743732592</v>
      </c>
    </row>
    <row r="35" ht="20.25" customHeight="1">
      <c r="G35" s="11"/>
    </row>
  </sheetData>
  <sheetProtection/>
  <mergeCells count="2">
    <mergeCell ref="A1:G1"/>
    <mergeCell ref="F2:G2"/>
  </mergeCells>
  <printOptions horizontalCentered="1"/>
  <pageMargins left="0.5905511811023623" right="0.3937007874015748" top="0.7480314960629921" bottom="0.5511811023622047" header="0.31496062992125984" footer="0.31496062992125984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00B050"/>
  </sheetPr>
  <dimension ref="A1:D73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61.140625" style="23" customWidth="1"/>
    <col min="2" max="2" width="8.7109375" style="23" customWidth="1"/>
    <col min="3" max="3" width="8.421875" style="23" customWidth="1"/>
    <col min="4" max="4" width="10.421875" style="23" customWidth="1"/>
    <col min="5" max="16384" width="9.00390625" style="23" customWidth="1"/>
  </cols>
  <sheetData>
    <row r="1" ht="22.5" customHeight="1">
      <c r="A1" s="19"/>
    </row>
    <row r="2" spans="1:4" ht="24.75" customHeight="1">
      <c r="A2" s="450" t="s">
        <v>1067</v>
      </c>
      <c r="B2" s="450"/>
      <c r="C2" s="450"/>
      <c r="D2" s="450"/>
    </row>
    <row r="3" spans="1:4" ht="19.5" customHeight="1" thickBot="1">
      <c r="A3" s="182" t="s">
        <v>1086</v>
      </c>
      <c r="B3" s="182"/>
      <c r="C3" s="458" t="s">
        <v>61</v>
      </c>
      <c r="D3" s="458"/>
    </row>
    <row r="4" spans="1:4" ht="39.75" customHeight="1">
      <c r="A4" s="141" t="s">
        <v>43</v>
      </c>
      <c r="B4" s="318" t="s">
        <v>294</v>
      </c>
      <c r="C4" s="318" t="s">
        <v>316</v>
      </c>
      <c r="D4" s="320" t="s">
        <v>317</v>
      </c>
    </row>
    <row r="5" spans="1:4" ht="19.5" customHeight="1">
      <c r="A5" s="66" t="s">
        <v>68</v>
      </c>
      <c r="B5" s="111"/>
      <c r="C5" s="49"/>
      <c r="D5" s="174"/>
    </row>
    <row r="6" spans="1:4" ht="19.5" customHeight="1">
      <c r="A6" s="66" t="s">
        <v>1052</v>
      </c>
      <c r="B6" s="111"/>
      <c r="C6" s="49"/>
      <c r="D6" s="174"/>
    </row>
    <row r="7" spans="1:4" ht="19.5" customHeight="1">
      <c r="A7" s="66" t="s">
        <v>1053</v>
      </c>
      <c r="B7" s="108"/>
      <c r="C7" s="108"/>
      <c r="D7" s="174"/>
    </row>
    <row r="8" spans="1:4" ht="19.5" customHeight="1">
      <c r="A8" s="66" t="s">
        <v>69</v>
      </c>
      <c r="B8" s="108"/>
      <c r="C8" s="108"/>
      <c r="D8" s="174"/>
    </row>
    <row r="9" spans="1:4" ht="19.5" customHeight="1">
      <c r="A9" s="66" t="s">
        <v>51</v>
      </c>
      <c r="B9" s="108"/>
      <c r="C9" s="108"/>
      <c r="D9" s="174"/>
    </row>
    <row r="10" spans="1:4" ht="19.5" customHeight="1">
      <c r="A10" s="66" t="s">
        <v>70</v>
      </c>
      <c r="B10" s="108"/>
      <c r="C10" s="108"/>
      <c r="D10" s="174"/>
    </row>
    <row r="11" spans="1:4" ht="19.5" customHeight="1">
      <c r="A11" s="66" t="s">
        <v>71</v>
      </c>
      <c r="B11" s="108"/>
      <c r="C11" s="108"/>
      <c r="D11" s="174"/>
    </row>
    <row r="12" spans="1:4" ht="19.5" customHeight="1">
      <c r="A12" s="66" t="s">
        <v>72</v>
      </c>
      <c r="B12" s="108"/>
      <c r="C12" s="108"/>
      <c r="D12" s="174"/>
    </row>
    <row r="13" spans="1:4" ht="19.5" customHeight="1">
      <c r="A13" s="66" t="s">
        <v>73</v>
      </c>
      <c r="B13" s="108"/>
      <c r="C13" s="108"/>
      <c r="D13" s="174"/>
    </row>
    <row r="14" spans="1:4" ht="19.5" customHeight="1">
      <c r="A14" s="66" t="s">
        <v>74</v>
      </c>
      <c r="B14" s="108">
        <f>SUM(B15,B20,B21,B22,B26)</f>
        <v>1285</v>
      </c>
      <c r="C14" s="108">
        <f>SUM(C15,C20,C21,C22,C26)</f>
        <v>1505</v>
      </c>
      <c r="D14" s="31">
        <f>(C14/B14-1)*100</f>
        <v>17.120622568093392</v>
      </c>
    </row>
    <row r="15" spans="1:4" ht="19.5" customHeight="1">
      <c r="A15" s="66" t="s">
        <v>1054</v>
      </c>
      <c r="B15" s="108">
        <f>SUM(B16:B19)</f>
        <v>1230</v>
      </c>
      <c r="C15" s="108">
        <f>SUM(C16:C19)</f>
        <v>1475</v>
      </c>
      <c r="D15" s="31">
        <f>(C15/B15-1)*100</f>
        <v>19.918699186991873</v>
      </c>
    </row>
    <row r="16" spans="1:4" ht="19.5" customHeight="1">
      <c r="A16" s="66" t="s">
        <v>1068</v>
      </c>
      <c r="B16" s="108"/>
      <c r="C16" s="108">
        <v>1050</v>
      </c>
      <c r="D16" s="31"/>
    </row>
    <row r="17" spans="1:4" ht="19.5" customHeight="1">
      <c r="A17" s="66" t="s">
        <v>1070</v>
      </c>
      <c r="B17" s="108"/>
      <c r="C17" s="108"/>
      <c r="D17" s="31"/>
    </row>
    <row r="18" spans="1:4" ht="19.5" customHeight="1">
      <c r="A18" s="66" t="s">
        <v>1069</v>
      </c>
      <c r="B18" s="108"/>
      <c r="C18" s="108">
        <v>30</v>
      </c>
      <c r="D18" s="31"/>
    </row>
    <row r="19" spans="1:4" ht="19.5" customHeight="1">
      <c r="A19" s="66" t="s">
        <v>1071</v>
      </c>
      <c r="B19" s="108">
        <v>1230</v>
      </c>
      <c r="C19" s="108">
        <v>395</v>
      </c>
      <c r="D19" s="31">
        <f>(C19/B19-1)*100</f>
        <v>-67.88617886178862</v>
      </c>
    </row>
    <row r="20" spans="1:4" ht="19.5" customHeight="1">
      <c r="A20" s="66" t="s">
        <v>1055</v>
      </c>
      <c r="B20" s="108"/>
      <c r="C20" s="108"/>
      <c r="D20" s="31"/>
    </row>
    <row r="21" spans="1:4" ht="19.5" customHeight="1">
      <c r="A21" s="66" t="s">
        <v>1056</v>
      </c>
      <c r="B21" s="108"/>
      <c r="C21" s="108"/>
      <c r="D21" s="31"/>
    </row>
    <row r="22" spans="1:4" ht="19.5" customHeight="1">
      <c r="A22" s="66" t="s">
        <v>1072</v>
      </c>
      <c r="B22" s="108">
        <v>30</v>
      </c>
      <c r="C22" s="108">
        <v>10</v>
      </c>
      <c r="D22" s="31">
        <f>(C22/B22-1)*100</f>
        <v>-66.66666666666667</v>
      </c>
    </row>
    <row r="23" spans="1:4" ht="19.5" customHeight="1">
      <c r="A23" s="66" t="s">
        <v>1074</v>
      </c>
      <c r="B23" s="108"/>
      <c r="C23" s="108"/>
      <c r="D23" s="31"/>
    </row>
    <row r="24" spans="1:4" ht="19.5" customHeight="1">
      <c r="A24" s="66" t="s">
        <v>1075</v>
      </c>
      <c r="B24" s="108"/>
      <c r="C24" s="108"/>
      <c r="D24" s="31"/>
    </row>
    <row r="25" spans="1:4" ht="19.5" customHeight="1">
      <c r="A25" s="66" t="s">
        <v>1076</v>
      </c>
      <c r="B25" s="108">
        <v>30</v>
      </c>
      <c r="C25" s="108">
        <v>10</v>
      </c>
      <c r="D25" s="31">
        <f>(C25/B25-1)*100</f>
        <v>-66.66666666666667</v>
      </c>
    </row>
    <row r="26" spans="1:4" ht="19.5" customHeight="1">
      <c r="A26" s="66" t="s">
        <v>1073</v>
      </c>
      <c r="B26" s="108">
        <v>25</v>
      </c>
      <c r="C26" s="108">
        <v>20</v>
      </c>
      <c r="D26" s="31">
        <f>(C26/B26-1)*100</f>
        <v>-19.999999999999996</v>
      </c>
    </row>
    <row r="27" spans="1:4" ht="19.5" customHeight="1">
      <c r="A27" s="66" t="s">
        <v>1077</v>
      </c>
      <c r="B27" s="108">
        <v>21</v>
      </c>
      <c r="C27" s="108"/>
      <c r="D27" s="31"/>
    </row>
    <row r="28" spans="1:4" ht="19.5" customHeight="1">
      <c r="A28" s="66" t="s">
        <v>1078</v>
      </c>
      <c r="B28" s="108"/>
      <c r="C28" s="108"/>
      <c r="D28" s="31"/>
    </row>
    <row r="29" spans="1:4" ht="19.5" customHeight="1">
      <c r="A29" s="66" t="s">
        <v>1079</v>
      </c>
      <c r="B29" s="108">
        <v>4</v>
      </c>
      <c r="C29" s="108">
        <v>20</v>
      </c>
      <c r="D29" s="31">
        <f>(C29/B29-1)*100</f>
        <v>400</v>
      </c>
    </row>
    <row r="30" spans="1:4" ht="19.5" customHeight="1">
      <c r="A30" s="66" t="s">
        <v>81</v>
      </c>
      <c r="B30" s="108"/>
      <c r="C30" s="108"/>
      <c r="D30" s="31"/>
    </row>
    <row r="31" spans="1:4" ht="19.5" customHeight="1">
      <c r="A31" s="67" t="s">
        <v>1057</v>
      </c>
      <c r="B31" s="108"/>
      <c r="C31" s="108"/>
      <c r="D31" s="31"/>
    </row>
    <row r="32" spans="1:4" ht="19.5" customHeight="1">
      <c r="A32" s="67" t="s">
        <v>52</v>
      </c>
      <c r="B32" s="108"/>
      <c r="C32" s="108"/>
      <c r="D32" s="31"/>
    </row>
    <row r="33" spans="1:4" ht="19.5" customHeight="1">
      <c r="A33" s="67" t="s">
        <v>1058</v>
      </c>
      <c r="B33" s="108"/>
      <c r="C33" s="108"/>
      <c r="D33" s="31"/>
    </row>
    <row r="34" spans="1:4" ht="19.5" customHeight="1">
      <c r="A34" s="66" t="s">
        <v>85</v>
      </c>
      <c r="B34" s="108"/>
      <c r="C34" s="108"/>
      <c r="D34" s="31"/>
    </row>
    <row r="35" spans="1:4" ht="19.5" customHeight="1">
      <c r="A35" s="66" t="s">
        <v>86</v>
      </c>
      <c r="B35" s="108"/>
      <c r="C35" s="108"/>
      <c r="D35" s="31"/>
    </row>
    <row r="36" spans="1:4" ht="19.5" customHeight="1">
      <c r="A36" s="67" t="s">
        <v>87</v>
      </c>
      <c r="B36" s="108"/>
      <c r="C36" s="108"/>
      <c r="D36" s="31"/>
    </row>
    <row r="37" spans="1:4" ht="19.5" customHeight="1">
      <c r="A37" s="67" t="s">
        <v>88</v>
      </c>
      <c r="B37" s="108"/>
      <c r="C37" s="108"/>
      <c r="D37" s="31"/>
    </row>
    <row r="38" spans="1:4" ht="19.5" customHeight="1">
      <c r="A38" s="67" t="s">
        <v>89</v>
      </c>
      <c r="B38" s="108"/>
      <c r="C38" s="108"/>
      <c r="D38" s="31"/>
    </row>
    <row r="39" spans="1:4" ht="19.5" customHeight="1">
      <c r="A39" s="67" t="s">
        <v>53</v>
      </c>
      <c r="B39" s="108"/>
      <c r="C39" s="108"/>
      <c r="D39" s="31"/>
    </row>
    <row r="40" spans="1:4" ht="19.5" customHeight="1">
      <c r="A40" s="67" t="s">
        <v>54</v>
      </c>
      <c r="B40" s="108"/>
      <c r="C40" s="108"/>
      <c r="D40" s="31"/>
    </row>
    <row r="41" spans="1:4" ht="19.5" customHeight="1">
      <c r="A41" s="67" t="s">
        <v>55</v>
      </c>
      <c r="B41" s="108"/>
      <c r="C41" s="108"/>
      <c r="D41" s="31"/>
    </row>
    <row r="42" spans="1:4" ht="19.5" customHeight="1">
      <c r="A42" s="67" t="s">
        <v>1059</v>
      </c>
      <c r="B42" s="108"/>
      <c r="C42" s="108"/>
      <c r="D42" s="31"/>
    </row>
    <row r="43" spans="1:4" ht="19.5" customHeight="1">
      <c r="A43" s="67" t="s">
        <v>56</v>
      </c>
      <c r="B43" s="108"/>
      <c r="C43" s="108"/>
      <c r="D43" s="31"/>
    </row>
    <row r="44" spans="1:4" ht="19.5" customHeight="1">
      <c r="A44" s="67" t="s">
        <v>1060</v>
      </c>
      <c r="B44" s="108"/>
      <c r="C44" s="108"/>
      <c r="D44" s="31"/>
    </row>
    <row r="45" spans="1:4" ht="19.5" customHeight="1">
      <c r="A45" s="66" t="s">
        <v>95</v>
      </c>
      <c r="B45" s="108"/>
      <c r="C45" s="108"/>
      <c r="D45" s="31"/>
    </row>
    <row r="46" spans="1:4" ht="19.5" customHeight="1">
      <c r="A46" s="66" t="s">
        <v>96</v>
      </c>
      <c r="B46" s="108"/>
      <c r="C46" s="108"/>
      <c r="D46" s="31"/>
    </row>
    <row r="47" spans="1:4" ht="19.5" customHeight="1">
      <c r="A47" s="66" t="s">
        <v>97</v>
      </c>
      <c r="B47" s="108"/>
      <c r="C47" s="108"/>
      <c r="D47" s="31"/>
    </row>
    <row r="48" spans="1:4" ht="19.5" customHeight="1">
      <c r="A48" s="67" t="s">
        <v>1061</v>
      </c>
      <c r="B48" s="136"/>
      <c r="C48" s="108"/>
      <c r="D48" s="31"/>
    </row>
    <row r="49" spans="1:4" ht="19.5" customHeight="1">
      <c r="A49" s="67" t="s">
        <v>1062</v>
      </c>
      <c r="B49" s="108"/>
      <c r="C49" s="108"/>
      <c r="D49" s="31"/>
    </row>
    <row r="50" spans="1:4" ht="19.5" customHeight="1">
      <c r="A50" s="67"/>
      <c r="B50" s="136"/>
      <c r="C50" s="108"/>
      <c r="D50" s="31"/>
    </row>
    <row r="51" spans="1:4" ht="19.5" customHeight="1">
      <c r="A51" s="68" t="s">
        <v>117</v>
      </c>
      <c r="B51" s="136">
        <f>SUM(B5,B8,B11,B14,B30,B34,B42,B44,B48,B49)</f>
        <v>1285</v>
      </c>
      <c r="C51" s="136">
        <f>SUM(C5,C8,C11,C14,C30,C34,C42,C44,C48,C49)</f>
        <v>1505</v>
      </c>
      <c r="D51" s="377">
        <f>SUM(D5,D8,D11,D14,D30,D34,D42,D44,D48,D49)</f>
        <v>17.120622568093392</v>
      </c>
    </row>
    <row r="52" spans="1:4" ht="19.5" customHeight="1">
      <c r="A52" s="125" t="s">
        <v>22</v>
      </c>
      <c r="B52" s="108"/>
      <c r="C52" s="108"/>
      <c r="D52" s="31"/>
    </row>
    <row r="53" spans="1:4" ht="19.5" customHeight="1">
      <c r="A53" s="66" t="s">
        <v>100</v>
      </c>
      <c r="B53" s="108"/>
      <c r="C53" s="108"/>
      <c r="D53" s="31"/>
    </row>
    <row r="54" spans="1:4" ht="19.5" customHeight="1">
      <c r="A54" s="66" t="s">
        <v>101</v>
      </c>
      <c r="B54" s="108"/>
      <c r="C54" s="108"/>
      <c r="D54" s="31"/>
    </row>
    <row r="55" spans="1:4" ht="19.5" customHeight="1">
      <c r="A55" s="66" t="s">
        <v>102</v>
      </c>
      <c r="B55" s="108"/>
      <c r="C55" s="108"/>
      <c r="D55" s="31"/>
    </row>
    <row r="56" spans="1:4" ht="19.5" customHeight="1">
      <c r="A56" s="66" t="s">
        <v>103</v>
      </c>
      <c r="B56" s="108"/>
      <c r="C56" s="108"/>
      <c r="D56" s="31"/>
    </row>
    <row r="57" spans="1:4" ht="19.5" customHeight="1">
      <c r="A57" s="66" t="s">
        <v>104</v>
      </c>
      <c r="B57" s="108"/>
      <c r="C57" s="108"/>
      <c r="D57" s="31"/>
    </row>
    <row r="58" spans="1:4" ht="19.5" customHeight="1">
      <c r="A58" s="66" t="s">
        <v>105</v>
      </c>
      <c r="B58" s="108"/>
      <c r="C58" s="108"/>
      <c r="D58" s="31"/>
    </row>
    <row r="59" spans="1:4" ht="19.5" customHeight="1" thickBot="1">
      <c r="A59" s="69" t="s">
        <v>118</v>
      </c>
      <c r="B59" s="56">
        <f>SUM(B51,B52)</f>
        <v>1285</v>
      </c>
      <c r="C59" s="56">
        <f>SUM(C51,C52)</f>
        <v>1505</v>
      </c>
      <c r="D59" s="70">
        <f>(C59/B59-1)*100</f>
        <v>17.120622568093392</v>
      </c>
    </row>
    <row r="73" spans="1:4" ht="14.25">
      <c r="A73" s="459"/>
      <c r="B73" s="459"/>
      <c r="C73" s="459"/>
      <c r="D73" s="459"/>
    </row>
  </sheetData>
  <sheetProtection/>
  <mergeCells count="3">
    <mergeCell ref="A2:D2"/>
    <mergeCell ref="C3:D3"/>
    <mergeCell ref="A73:D73"/>
  </mergeCells>
  <printOptions/>
  <pageMargins left="0.7" right="0.7" top="0.75" bottom="0.75" header="0.3" footer="0.3"/>
  <pageSetup orientation="portrait" paperSize="9"/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00B050"/>
  </sheetPr>
  <dimension ref="A1:D65"/>
  <sheetViews>
    <sheetView zoomScalePageLayoutView="0" workbookViewId="0" topLeftCell="A22">
      <selection activeCell="F51" sqref="F51"/>
    </sheetView>
  </sheetViews>
  <sheetFormatPr defaultColWidth="9.140625" defaultRowHeight="15"/>
  <cols>
    <col min="1" max="1" width="61.140625" style="23" customWidth="1"/>
    <col min="2" max="2" width="8.7109375" style="23" customWidth="1"/>
    <col min="3" max="3" width="8.421875" style="23" customWidth="1"/>
    <col min="4" max="4" width="10.421875" style="23" customWidth="1"/>
    <col min="5" max="16384" width="9.00390625" style="23" customWidth="1"/>
  </cols>
  <sheetData>
    <row r="1" ht="22.5" customHeight="1">
      <c r="A1" s="19"/>
    </row>
    <row r="2" spans="1:4" ht="24.75" customHeight="1">
      <c r="A2" s="450" t="s">
        <v>1090</v>
      </c>
      <c r="B2" s="450"/>
      <c r="C2" s="450"/>
      <c r="D2" s="450"/>
    </row>
    <row r="3" spans="1:4" ht="19.5" customHeight="1" thickBot="1">
      <c r="A3" s="182" t="s">
        <v>1091</v>
      </c>
      <c r="B3" s="182"/>
      <c r="C3" s="458" t="s">
        <v>61</v>
      </c>
      <c r="D3" s="458"/>
    </row>
    <row r="4" spans="1:4" ht="39.75" customHeight="1">
      <c r="A4" s="141" t="s">
        <v>43</v>
      </c>
      <c r="B4" s="318" t="s">
        <v>1087</v>
      </c>
      <c r="C4" s="318" t="s">
        <v>1088</v>
      </c>
      <c r="D4" s="320" t="s">
        <v>1089</v>
      </c>
    </row>
    <row r="5" spans="1:4" ht="19.5" customHeight="1">
      <c r="A5" s="66" t="s">
        <v>68</v>
      </c>
      <c r="B5" s="111"/>
      <c r="C5" s="49"/>
      <c r="D5" s="174"/>
    </row>
    <row r="6" spans="1:4" ht="19.5" customHeight="1">
      <c r="A6" s="66" t="s">
        <v>1052</v>
      </c>
      <c r="B6" s="111"/>
      <c r="C6" s="49"/>
      <c r="D6" s="174"/>
    </row>
    <row r="7" spans="1:4" ht="19.5" customHeight="1">
      <c r="A7" s="66" t="s">
        <v>1053</v>
      </c>
      <c r="B7" s="108"/>
      <c r="C7" s="108"/>
      <c r="D7" s="174"/>
    </row>
    <row r="8" spans="1:4" ht="19.5" customHeight="1">
      <c r="A8" s="66" t="s">
        <v>69</v>
      </c>
      <c r="B8" s="108"/>
      <c r="C8" s="108"/>
      <c r="D8" s="174"/>
    </row>
    <row r="9" spans="1:4" ht="19.5" customHeight="1">
      <c r="A9" s="66" t="s">
        <v>51</v>
      </c>
      <c r="B9" s="108"/>
      <c r="C9" s="108"/>
      <c r="D9" s="174"/>
    </row>
    <row r="10" spans="1:4" ht="19.5" customHeight="1">
      <c r="A10" s="66" t="s">
        <v>70</v>
      </c>
      <c r="B10" s="108"/>
      <c r="C10" s="108"/>
      <c r="D10" s="174"/>
    </row>
    <row r="11" spans="1:4" ht="19.5" customHeight="1">
      <c r="A11" s="66" t="s">
        <v>71</v>
      </c>
      <c r="B11" s="108"/>
      <c r="C11" s="108"/>
      <c r="D11" s="174"/>
    </row>
    <row r="12" spans="1:4" ht="19.5" customHeight="1">
      <c r="A12" s="66" t="s">
        <v>72</v>
      </c>
      <c r="B12" s="108"/>
      <c r="C12" s="108"/>
      <c r="D12" s="174"/>
    </row>
    <row r="13" spans="1:4" ht="19.5" customHeight="1">
      <c r="A13" s="66" t="s">
        <v>73</v>
      </c>
      <c r="B13" s="108"/>
      <c r="C13" s="108"/>
      <c r="D13" s="174"/>
    </row>
    <row r="14" spans="1:4" ht="19.5" customHeight="1">
      <c r="A14" s="66" t="s">
        <v>74</v>
      </c>
      <c r="B14" s="108"/>
      <c r="C14" s="108"/>
      <c r="D14" s="31"/>
    </row>
    <row r="15" spans="1:4" ht="19.5" customHeight="1">
      <c r="A15" s="66" t="s">
        <v>1054</v>
      </c>
      <c r="B15" s="108"/>
      <c r="C15" s="108"/>
      <c r="D15" s="31"/>
    </row>
    <row r="16" spans="1:4" ht="19.5" customHeight="1">
      <c r="A16" s="66" t="s">
        <v>1068</v>
      </c>
      <c r="B16" s="108"/>
      <c r="C16" s="108"/>
      <c r="D16" s="31"/>
    </row>
    <row r="17" spans="1:4" ht="19.5" customHeight="1">
      <c r="A17" s="66" t="s">
        <v>1070</v>
      </c>
      <c r="B17" s="108"/>
      <c r="C17" s="108"/>
      <c r="D17" s="31"/>
    </row>
    <row r="18" spans="1:4" ht="19.5" customHeight="1">
      <c r="A18" s="66" t="s">
        <v>1069</v>
      </c>
      <c r="B18" s="108"/>
      <c r="C18" s="108"/>
      <c r="D18" s="31"/>
    </row>
    <row r="19" spans="1:4" ht="19.5" customHeight="1">
      <c r="A19" s="66" t="s">
        <v>1071</v>
      </c>
      <c r="B19" s="108"/>
      <c r="C19" s="108"/>
      <c r="D19" s="31"/>
    </row>
    <row r="20" spans="1:4" ht="19.5" customHeight="1">
      <c r="A20" s="66" t="s">
        <v>1055</v>
      </c>
      <c r="B20" s="108"/>
      <c r="C20" s="108"/>
      <c r="D20" s="31"/>
    </row>
    <row r="21" spans="1:4" ht="19.5" customHeight="1">
      <c r="A21" s="66" t="s">
        <v>1056</v>
      </c>
      <c r="B21" s="108"/>
      <c r="C21" s="108"/>
      <c r="D21" s="31"/>
    </row>
    <row r="22" spans="1:4" ht="19.5" customHeight="1">
      <c r="A22" s="66" t="s">
        <v>1072</v>
      </c>
      <c r="B22" s="108"/>
      <c r="C22" s="108"/>
      <c r="D22" s="31"/>
    </row>
    <row r="23" spans="1:4" ht="19.5" customHeight="1">
      <c r="A23" s="66" t="s">
        <v>1074</v>
      </c>
      <c r="B23" s="108"/>
      <c r="C23" s="108"/>
      <c r="D23" s="31"/>
    </row>
    <row r="24" spans="1:4" ht="19.5" customHeight="1">
      <c r="A24" s="66" t="s">
        <v>1075</v>
      </c>
      <c r="B24" s="108"/>
      <c r="C24" s="108"/>
      <c r="D24" s="31"/>
    </row>
    <row r="25" spans="1:4" ht="19.5" customHeight="1">
      <c r="A25" s="66" t="s">
        <v>1076</v>
      </c>
      <c r="B25" s="108"/>
      <c r="C25" s="108"/>
      <c r="D25" s="31"/>
    </row>
    <row r="26" spans="1:4" ht="19.5" customHeight="1">
      <c r="A26" s="66" t="s">
        <v>1073</v>
      </c>
      <c r="B26" s="108"/>
      <c r="C26" s="108"/>
      <c r="D26" s="31"/>
    </row>
    <row r="27" spans="1:4" ht="19.5" customHeight="1">
      <c r="A27" s="66" t="s">
        <v>1077</v>
      </c>
      <c r="B27" s="108"/>
      <c r="C27" s="108"/>
      <c r="D27" s="31"/>
    </row>
    <row r="28" spans="1:4" ht="19.5" customHeight="1">
      <c r="A28" s="66" t="s">
        <v>1078</v>
      </c>
      <c r="B28" s="108"/>
      <c r="C28" s="108"/>
      <c r="D28" s="31"/>
    </row>
    <row r="29" spans="1:4" ht="19.5" customHeight="1">
      <c r="A29" s="66" t="s">
        <v>1079</v>
      </c>
      <c r="B29" s="108"/>
      <c r="C29" s="108"/>
      <c r="D29" s="31"/>
    </row>
    <row r="30" spans="1:4" ht="19.5" customHeight="1">
      <c r="A30" s="66" t="s">
        <v>81</v>
      </c>
      <c r="B30" s="108"/>
      <c r="C30" s="108"/>
      <c r="D30" s="31"/>
    </row>
    <row r="31" spans="1:4" ht="19.5" customHeight="1">
      <c r="A31" s="67" t="s">
        <v>1057</v>
      </c>
      <c r="B31" s="108"/>
      <c r="C31" s="108"/>
      <c r="D31" s="31"/>
    </row>
    <row r="32" spans="1:4" ht="19.5" customHeight="1">
      <c r="A32" s="67" t="s">
        <v>52</v>
      </c>
      <c r="B32" s="108"/>
      <c r="C32" s="108"/>
      <c r="D32" s="31"/>
    </row>
    <row r="33" spans="1:4" ht="19.5" customHeight="1">
      <c r="A33" s="67" t="s">
        <v>1058</v>
      </c>
      <c r="B33" s="108"/>
      <c r="C33" s="108"/>
      <c r="D33" s="31"/>
    </row>
    <row r="34" spans="1:4" ht="19.5" customHeight="1">
      <c r="A34" s="66" t="s">
        <v>85</v>
      </c>
      <c r="B34" s="108"/>
      <c r="C34" s="108"/>
      <c r="D34" s="31"/>
    </row>
    <row r="35" spans="1:4" ht="19.5" customHeight="1">
      <c r="A35" s="66" t="s">
        <v>86</v>
      </c>
      <c r="B35" s="108"/>
      <c r="C35" s="108"/>
      <c r="D35" s="31"/>
    </row>
    <row r="36" spans="1:4" ht="19.5" customHeight="1">
      <c r="A36" s="67" t="s">
        <v>87</v>
      </c>
      <c r="B36" s="108"/>
      <c r="C36" s="108"/>
      <c r="D36" s="31"/>
    </row>
    <row r="37" spans="1:4" ht="19.5" customHeight="1">
      <c r="A37" s="67" t="s">
        <v>88</v>
      </c>
      <c r="B37" s="108"/>
      <c r="C37" s="108"/>
      <c r="D37" s="31"/>
    </row>
    <row r="38" spans="1:4" ht="19.5" customHeight="1">
      <c r="A38" s="67" t="s">
        <v>89</v>
      </c>
      <c r="B38" s="108"/>
      <c r="C38" s="108"/>
      <c r="D38" s="31"/>
    </row>
    <row r="39" spans="1:4" ht="19.5" customHeight="1">
      <c r="A39" s="67" t="s">
        <v>53</v>
      </c>
      <c r="B39" s="108"/>
      <c r="C39" s="108"/>
      <c r="D39" s="31"/>
    </row>
    <row r="40" spans="1:4" ht="19.5" customHeight="1">
      <c r="A40" s="67" t="s">
        <v>54</v>
      </c>
      <c r="B40" s="108"/>
      <c r="C40" s="108"/>
      <c r="D40" s="31"/>
    </row>
    <row r="41" spans="1:4" ht="19.5" customHeight="1">
      <c r="A41" s="67" t="s">
        <v>55</v>
      </c>
      <c r="B41" s="108"/>
      <c r="C41" s="108"/>
      <c r="D41" s="31"/>
    </row>
    <row r="42" spans="1:4" ht="19.5" customHeight="1">
      <c r="A42" s="67" t="s">
        <v>1059</v>
      </c>
      <c r="B42" s="108"/>
      <c r="C42" s="108"/>
      <c r="D42" s="31"/>
    </row>
    <row r="43" spans="1:4" ht="19.5" customHeight="1">
      <c r="A43" s="67" t="s">
        <v>56</v>
      </c>
      <c r="B43" s="108"/>
      <c r="C43" s="108"/>
      <c r="D43" s="31"/>
    </row>
    <row r="44" spans="1:4" ht="19.5" customHeight="1">
      <c r="A44" s="67" t="s">
        <v>1060</v>
      </c>
      <c r="B44" s="108"/>
      <c r="C44" s="108"/>
      <c r="D44" s="31"/>
    </row>
    <row r="45" spans="1:4" ht="19.5" customHeight="1">
      <c r="A45" s="66" t="s">
        <v>95</v>
      </c>
      <c r="B45" s="108"/>
      <c r="C45" s="108"/>
      <c r="D45" s="31"/>
    </row>
    <row r="46" spans="1:4" ht="19.5" customHeight="1">
      <c r="A46" s="66" t="s">
        <v>96</v>
      </c>
      <c r="B46" s="108"/>
      <c r="C46" s="108"/>
      <c r="D46" s="31"/>
    </row>
    <row r="47" spans="1:4" ht="19.5" customHeight="1">
      <c r="A47" s="66" t="s">
        <v>97</v>
      </c>
      <c r="B47" s="108"/>
      <c r="C47" s="108"/>
      <c r="D47" s="31"/>
    </row>
    <row r="48" spans="1:4" ht="19.5" customHeight="1">
      <c r="A48" s="67" t="s">
        <v>1061</v>
      </c>
      <c r="B48" s="136"/>
      <c r="C48" s="108"/>
      <c r="D48" s="31"/>
    </row>
    <row r="49" spans="1:4" ht="19.5" customHeight="1">
      <c r="A49" s="67" t="s">
        <v>1062</v>
      </c>
      <c r="B49" s="108"/>
      <c r="C49" s="108"/>
      <c r="D49" s="31"/>
    </row>
    <row r="50" spans="1:4" ht="19.5" customHeight="1">
      <c r="A50" s="67"/>
      <c r="B50" s="136"/>
      <c r="C50" s="108"/>
      <c r="D50" s="31"/>
    </row>
    <row r="51" spans="1:4" ht="19.5" customHeight="1" thickBot="1">
      <c r="A51" s="69" t="s">
        <v>117</v>
      </c>
      <c r="B51" s="56"/>
      <c r="C51" s="56"/>
      <c r="D51" s="339"/>
    </row>
    <row r="52" ht="13.5">
      <c r="A52" s="330" t="s">
        <v>1113</v>
      </c>
    </row>
    <row r="65" spans="1:4" ht="14.25">
      <c r="A65" s="459"/>
      <c r="B65" s="459"/>
      <c r="C65" s="459"/>
      <c r="D65" s="459"/>
    </row>
  </sheetData>
  <sheetProtection/>
  <mergeCells count="3">
    <mergeCell ref="A2:D2"/>
    <mergeCell ref="C3:D3"/>
    <mergeCell ref="A65:D65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00B050"/>
  </sheetPr>
  <dimension ref="A1:J65"/>
  <sheetViews>
    <sheetView zoomScalePageLayoutView="0" workbookViewId="0" topLeftCell="A1">
      <selection activeCell="A52" sqref="A52"/>
    </sheetView>
  </sheetViews>
  <sheetFormatPr defaultColWidth="9.140625" defaultRowHeight="15"/>
  <cols>
    <col min="1" max="1" width="61.140625" style="23" customWidth="1"/>
    <col min="2" max="2" width="8.7109375" style="23" customWidth="1"/>
    <col min="3" max="3" width="10.140625" style="23" customWidth="1"/>
    <col min="4" max="4" width="10.421875" style="23" customWidth="1"/>
    <col min="5" max="8" width="9.00390625" style="23" customWidth="1"/>
    <col min="9" max="9" width="10.57421875" style="23" customWidth="1"/>
    <col min="10" max="16384" width="9.00390625" style="23" customWidth="1"/>
  </cols>
  <sheetData>
    <row r="1" ht="22.5" customHeight="1">
      <c r="A1" s="19"/>
    </row>
    <row r="2" spans="1:9" ht="24.75" customHeight="1">
      <c r="A2" s="450" t="s">
        <v>1093</v>
      </c>
      <c r="B2" s="450"/>
      <c r="C2" s="450"/>
      <c r="D2" s="450"/>
      <c r="E2" s="450"/>
      <c r="F2" s="450"/>
      <c r="G2" s="450"/>
      <c r="H2" s="450"/>
      <c r="I2" s="450"/>
    </row>
    <row r="3" spans="1:10" ht="19.5" customHeight="1" thickBot="1">
      <c r="A3" s="340" t="s">
        <v>1094</v>
      </c>
      <c r="B3" s="182"/>
      <c r="I3" s="332" t="s">
        <v>61</v>
      </c>
      <c r="J3" s="332"/>
    </row>
    <row r="4" spans="1:9" ht="39.75" customHeight="1">
      <c r="A4" s="141" t="s">
        <v>43</v>
      </c>
      <c r="B4" s="331" t="s">
        <v>1092</v>
      </c>
      <c r="C4" s="290" t="s">
        <v>941</v>
      </c>
      <c r="D4" s="291" t="s">
        <v>942</v>
      </c>
      <c r="E4" s="290" t="s">
        <v>943</v>
      </c>
      <c r="F4" s="290" t="s">
        <v>944</v>
      </c>
      <c r="G4" s="290" t="s">
        <v>945</v>
      </c>
      <c r="H4" s="290" t="s">
        <v>946</v>
      </c>
      <c r="I4" s="292" t="s">
        <v>947</v>
      </c>
    </row>
    <row r="5" spans="1:9" ht="19.5" customHeight="1">
      <c r="A5" s="66" t="s">
        <v>68</v>
      </c>
      <c r="B5" s="111"/>
      <c r="C5" s="49"/>
      <c r="D5" s="335"/>
      <c r="E5" s="24"/>
      <c r="F5" s="24"/>
      <c r="G5" s="24"/>
      <c r="H5" s="24"/>
      <c r="I5" s="74"/>
    </row>
    <row r="6" spans="1:9" ht="19.5" customHeight="1">
      <c r="A6" s="66" t="s">
        <v>1052</v>
      </c>
      <c r="B6" s="111"/>
      <c r="C6" s="49"/>
      <c r="D6" s="335"/>
      <c r="E6" s="24"/>
      <c r="F6" s="24"/>
      <c r="G6" s="24"/>
      <c r="H6" s="24"/>
      <c r="I6" s="74"/>
    </row>
    <row r="7" spans="1:9" ht="19.5" customHeight="1">
      <c r="A7" s="66" t="s">
        <v>1053</v>
      </c>
      <c r="B7" s="108"/>
      <c r="C7" s="108"/>
      <c r="D7" s="335"/>
      <c r="E7" s="24"/>
      <c r="F7" s="24"/>
      <c r="G7" s="24"/>
      <c r="H7" s="24"/>
      <c r="I7" s="74"/>
    </row>
    <row r="8" spans="1:9" ht="19.5" customHeight="1">
      <c r="A8" s="66" t="s">
        <v>69</v>
      </c>
      <c r="B8" s="108"/>
      <c r="C8" s="108"/>
      <c r="D8" s="335"/>
      <c r="E8" s="24"/>
      <c r="F8" s="24"/>
      <c r="G8" s="24"/>
      <c r="H8" s="24"/>
      <c r="I8" s="74"/>
    </row>
    <row r="9" spans="1:9" ht="19.5" customHeight="1">
      <c r="A9" s="66" t="s">
        <v>51</v>
      </c>
      <c r="B9" s="108"/>
      <c r="C9" s="108"/>
      <c r="D9" s="335"/>
      <c r="E9" s="24"/>
      <c r="F9" s="24"/>
      <c r="G9" s="24"/>
      <c r="H9" s="24"/>
      <c r="I9" s="74"/>
    </row>
    <row r="10" spans="1:9" ht="19.5" customHeight="1">
      <c r="A10" s="66" t="s">
        <v>70</v>
      </c>
      <c r="B10" s="108"/>
      <c r="C10" s="108"/>
      <c r="D10" s="335"/>
      <c r="E10" s="24"/>
      <c r="F10" s="24"/>
      <c r="G10" s="24"/>
      <c r="H10" s="24"/>
      <c r="I10" s="74"/>
    </row>
    <row r="11" spans="1:9" ht="19.5" customHeight="1">
      <c r="A11" s="66" t="s">
        <v>71</v>
      </c>
      <c r="B11" s="108"/>
      <c r="C11" s="108"/>
      <c r="D11" s="335"/>
      <c r="E11" s="24"/>
      <c r="F11" s="24"/>
      <c r="G11" s="24"/>
      <c r="H11" s="24"/>
      <c r="I11" s="74"/>
    </row>
    <row r="12" spans="1:9" ht="19.5" customHeight="1">
      <c r="A12" s="66" t="s">
        <v>72</v>
      </c>
      <c r="B12" s="108"/>
      <c r="C12" s="108"/>
      <c r="D12" s="335"/>
      <c r="E12" s="24"/>
      <c r="F12" s="24"/>
      <c r="G12" s="24"/>
      <c r="H12" s="24"/>
      <c r="I12" s="74"/>
    </row>
    <row r="13" spans="1:9" ht="19.5" customHeight="1">
      <c r="A13" s="66" t="s">
        <v>73</v>
      </c>
      <c r="B13" s="108"/>
      <c r="C13" s="108"/>
      <c r="D13" s="335"/>
      <c r="E13" s="24"/>
      <c r="F13" s="24"/>
      <c r="G13" s="24"/>
      <c r="H13" s="24"/>
      <c r="I13" s="74"/>
    </row>
    <row r="14" spans="1:9" ht="19.5" customHeight="1">
      <c r="A14" s="66" t="s">
        <v>74</v>
      </c>
      <c r="B14" s="108"/>
      <c r="C14" s="108"/>
      <c r="D14" s="336"/>
      <c r="E14" s="24"/>
      <c r="F14" s="24"/>
      <c r="G14" s="24"/>
      <c r="H14" s="24"/>
      <c r="I14" s="74"/>
    </row>
    <row r="15" spans="1:9" ht="19.5" customHeight="1">
      <c r="A15" s="66" t="s">
        <v>1054</v>
      </c>
      <c r="B15" s="108"/>
      <c r="C15" s="108"/>
      <c r="D15" s="336"/>
      <c r="E15" s="24"/>
      <c r="F15" s="24"/>
      <c r="G15" s="24"/>
      <c r="H15" s="24"/>
      <c r="I15" s="74"/>
    </row>
    <row r="16" spans="1:9" ht="19.5" customHeight="1">
      <c r="A16" s="66" t="s">
        <v>1068</v>
      </c>
      <c r="B16" s="108"/>
      <c r="C16" s="108"/>
      <c r="D16" s="336"/>
      <c r="E16" s="24"/>
      <c r="F16" s="24"/>
      <c r="G16" s="24"/>
      <c r="H16" s="24"/>
      <c r="I16" s="74"/>
    </row>
    <row r="17" spans="1:9" ht="19.5" customHeight="1">
      <c r="A17" s="66" t="s">
        <v>1070</v>
      </c>
      <c r="B17" s="108"/>
      <c r="C17" s="108"/>
      <c r="D17" s="336"/>
      <c r="E17" s="24"/>
      <c r="F17" s="24"/>
      <c r="G17" s="24"/>
      <c r="H17" s="24"/>
      <c r="I17" s="74"/>
    </row>
    <row r="18" spans="1:9" ht="19.5" customHeight="1">
      <c r="A18" s="66" t="s">
        <v>1069</v>
      </c>
      <c r="B18" s="108"/>
      <c r="C18" s="108"/>
      <c r="D18" s="336"/>
      <c r="E18" s="24"/>
      <c r="F18" s="24"/>
      <c r="G18" s="24"/>
      <c r="H18" s="24"/>
      <c r="I18" s="74"/>
    </row>
    <row r="19" spans="1:9" ht="19.5" customHeight="1">
      <c r="A19" s="66" t="s">
        <v>1071</v>
      </c>
      <c r="B19" s="108"/>
      <c r="C19" s="108"/>
      <c r="D19" s="336"/>
      <c r="E19" s="24"/>
      <c r="F19" s="24"/>
      <c r="G19" s="24"/>
      <c r="H19" s="24"/>
      <c r="I19" s="74"/>
    </row>
    <row r="20" spans="1:9" ht="19.5" customHeight="1">
      <c r="A20" s="66" t="s">
        <v>1055</v>
      </c>
      <c r="B20" s="108"/>
      <c r="C20" s="108"/>
      <c r="D20" s="336"/>
      <c r="E20" s="24"/>
      <c r="F20" s="24"/>
      <c r="G20" s="24"/>
      <c r="H20" s="24"/>
      <c r="I20" s="74"/>
    </row>
    <row r="21" spans="1:9" ht="19.5" customHeight="1">
      <c r="A21" s="66" t="s">
        <v>1056</v>
      </c>
      <c r="B21" s="108"/>
      <c r="C21" s="108"/>
      <c r="D21" s="336"/>
      <c r="E21" s="24"/>
      <c r="F21" s="24"/>
      <c r="G21" s="24"/>
      <c r="H21" s="24"/>
      <c r="I21" s="74"/>
    </row>
    <row r="22" spans="1:9" ht="19.5" customHeight="1">
      <c r="A22" s="66" t="s">
        <v>1072</v>
      </c>
      <c r="B22" s="108"/>
      <c r="C22" s="108"/>
      <c r="D22" s="336"/>
      <c r="E22" s="24"/>
      <c r="F22" s="24"/>
      <c r="G22" s="24"/>
      <c r="H22" s="24"/>
      <c r="I22" s="74"/>
    </row>
    <row r="23" spans="1:9" ht="19.5" customHeight="1">
      <c r="A23" s="66" t="s">
        <v>1074</v>
      </c>
      <c r="B23" s="108"/>
      <c r="C23" s="108"/>
      <c r="D23" s="336"/>
      <c r="E23" s="24"/>
      <c r="F23" s="24"/>
      <c r="G23" s="24"/>
      <c r="H23" s="24"/>
      <c r="I23" s="74"/>
    </row>
    <row r="24" spans="1:9" ht="19.5" customHeight="1">
      <c r="A24" s="66" t="s">
        <v>1075</v>
      </c>
      <c r="B24" s="108"/>
      <c r="C24" s="108"/>
      <c r="D24" s="336"/>
      <c r="E24" s="24"/>
      <c r="F24" s="24"/>
      <c r="G24" s="24"/>
      <c r="H24" s="24"/>
      <c r="I24" s="74"/>
    </row>
    <row r="25" spans="1:9" ht="19.5" customHeight="1">
      <c r="A25" s="66" t="s">
        <v>1076</v>
      </c>
      <c r="B25" s="108"/>
      <c r="C25" s="108"/>
      <c r="D25" s="336"/>
      <c r="E25" s="24"/>
      <c r="F25" s="24"/>
      <c r="G25" s="24"/>
      <c r="H25" s="24"/>
      <c r="I25" s="74"/>
    </row>
    <row r="26" spans="1:9" ht="19.5" customHeight="1">
      <c r="A26" s="66" t="s">
        <v>1073</v>
      </c>
      <c r="B26" s="108"/>
      <c r="C26" s="108"/>
      <c r="D26" s="336"/>
      <c r="E26" s="24"/>
      <c r="F26" s="24"/>
      <c r="G26" s="24"/>
      <c r="H26" s="24"/>
      <c r="I26" s="74"/>
    </row>
    <row r="27" spans="1:9" ht="19.5" customHeight="1">
      <c r="A27" s="66" t="s">
        <v>1077</v>
      </c>
      <c r="B27" s="108"/>
      <c r="C27" s="108"/>
      <c r="D27" s="336"/>
      <c r="E27" s="24"/>
      <c r="F27" s="24"/>
      <c r="G27" s="24"/>
      <c r="H27" s="24"/>
      <c r="I27" s="74"/>
    </row>
    <row r="28" spans="1:9" ht="19.5" customHeight="1">
      <c r="A28" s="66" t="s">
        <v>1078</v>
      </c>
      <c r="B28" s="108"/>
      <c r="C28" s="108"/>
      <c r="D28" s="336"/>
      <c r="E28" s="24"/>
      <c r="F28" s="24"/>
      <c r="G28" s="24"/>
      <c r="H28" s="24"/>
      <c r="I28" s="74"/>
    </row>
    <row r="29" spans="1:9" ht="19.5" customHeight="1">
      <c r="A29" s="66" t="s">
        <v>1079</v>
      </c>
      <c r="B29" s="108"/>
      <c r="C29" s="108"/>
      <c r="D29" s="336"/>
      <c r="E29" s="24"/>
      <c r="F29" s="24"/>
      <c r="G29" s="24"/>
      <c r="H29" s="24"/>
      <c r="I29" s="74"/>
    </row>
    <row r="30" spans="1:9" ht="19.5" customHeight="1">
      <c r="A30" s="66" t="s">
        <v>81</v>
      </c>
      <c r="B30" s="108"/>
      <c r="C30" s="108"/>
      <c r="D30" s="336"/>
      <c r="E30" s="24"/>
      <c r="F30" s="24"/>
      <c r="G30" s="24"/>
      <c r="H30" s="24"/>
      <c r="I30" s="74"/>
    </row>
    <row r="31" spans="1:9" ht="19.5" customHeight="1">
      <c r="A31" s="67" t="s">
        <v>1057</v>
      </c>
      <c r="B31" s="108"/>
      <c r="C31" s="108"/>
      <c r="D31" s="336"/>
      <c r="E31" s="24"/>
      <c r="F31" s="24"/>
      <c r="G31" s="24"/>
      <c r="H31" s="24"/>
      <c r="I31" s="74"/>
    </row>
    <row r="32" spans="1:9" ht="19.5" customHeight="1">
      <c r="A32" s="67" t="s">
        <v>52</v>
      </c>
      <c r="B32" s="108"/>
      <c r="C32" s="108"/>
      <c r="D32" s="336"/>
      <c r="E32" s="24"/>
      <c r="F32" s="24"/>
      <c r="G32" s="24"/>
      <c r="H32" s="24"/>
      <c r="I32" s="74"/>
    </row>
    <row r="33" spans="1:9" ht="19.5" customHeight="1">
      <c r="A33" s="67" t="s">
        <v>1058</v>
      </c>
      <c r="B33" s="108"/>
      <c r="C33" s="108"/>
      <c r="D33" s="336"/>
      <c r="E33" s="24"/>
      <c r="F33" s="24"/>
      <c r="G33" s="24"/>
      <c r="H33" s="24"/>
      <c r="I33" s="74"/>
    </row>
    <row r="34" spans="1:9" ht="19.5" customHeight="1">
      <c r="A34" s="66" t="s">
        <v>85</v>
      </c>
      <c r="B34" s="108"/>
      <c r="C34" s="108"/>
      <c r="D34" s="336"/>
      <c r="E34" s="24"/>
      <c r="F34" s="24"/>
      <c r="G34" s="24"/>
      <c r="H34" s="24"/>
      <c r="I34" s="74"/>
    </row>
    <row r="35" spans="1:9" ht="19.5" customHeight="1">
      <c r="A35" s="66" t="s">
        <v>86</v>
      </c>
      <c r="B35" s="108"/>
      <c r="C35" s="108"/>
      <c r="D35" s="336"/>
      <c r="E35" s="24"/>
      <c r="F35" s="24"/>
      <c r="G35" s="24"/>
      <c r="H35" s="24"/>
      <c r="I35" s="74"/>
    </row>
    <row r="36" spans="1:9" ht="19.5" customHeight="1">
      <c r="A36" s="67" t="s">
        <v>87</v>
      </c>
      <c r="B36" s="108"/>
      <c r="C36" s="108"/>
      <c r="D36" s="336"/>
      <c r="E36" s="24"/>
      <c r="F36" s="24"/>
      <c r="G36" s="24"/>
      <c r="H36" s="24"/>
      <c r="I36" s="74"/>
    </row>
    <row r="37" spans="1:9" ht="19.5" customHeight="1">
      <c r="A37" s="67" t="s">
        <v>88</v>
      </c>
      <c r="B37" s="108"/>
      <c r="C37" s="108"/>
      <c r="D37" s="336"/>
      <c r="E37" s="24"/>
      <c r="F37" s="24"/>
      <c r="G37" s="24"/>
      <c r="H37" s="24"/>
      <c r="I37" s="74"/>
    </row>
    <row r="38" spans="1:9" ht="19.5" customHeight="1">
      <c r="A38" s="67" t="s">
        <v>89</v>
      </c>
      <c r="B38" s="108"/>
      <c r="C38" s="108"/>
      <c r="D38" s="336"/>
      <c r="E38" s="24"/>
      <c r="F38" s="24"/>
      <c r="G38" s="24"/>
      <c r="H38" s="24"/>
      <c r="I38" s="74"/>
    </row>
    <row r="39" spans="1:9" ht="19.5" customHeight="1">
      <c r="A39" s="67" t="s">
        <v>53</v>
      </c>
      <c r="B39" s="108"/>
      <c r="C39" s="108"/>
      <c r="D39" s="336"/>
      <c r="E39" s="24"/>
      <c r="F39" s="24"/>
      <c r="G39" s="24"/>
      <c r="H39" s="24"/>
      <c r="I39" s="74"/>
    </row>
    <row r="40" spans="1:9" ht="19.5" customHeight="1">
      <c r="A40" s="67" t="s">
        <v>54</v>
      </c>
      <c r="B40" s="108"/>
      <c r="C40" s="108"/>
      <c r="D40" s="336"/>
      <c r="E40" s="24"/>
      <c r="F40" s="24"/>
      <c r="G40" s="24"/>
      <c r="H40" s="24"/>
      <c r="I40" s="74"/>
    </row>
    <row r="41" spans="1:9" ht="19.5" customHeight="1">
      <c r="A41" s="67" t="s">
        <v>55</v>
      </c>
      <c r="B41" s="108"/>
      <c r="C41" s="108"/>
      <c r="D41" s="336"/>
      <c r="E41" s="24"/>
      <c r="F41" s="24"/>
      <c r="G41" s="24"/>
      <c r="H41" s="24"/>
      <c r="I41" s="74"/>
    </row>
    <row r="42" spans="1:9" ht="19.5" customHeight="1">
      <c r="A42" s="67" t="s">
        <v>1059</v>
      </c>
      <c r="B42" s="108"/>
      <c r="C42" s="108"/>
      <c r="D42" s="336"/>
      <c r="E42" s="24"/>
      <c r="F42" s="24"/>
      <c r="G42" s="24"/>
      <c r="H42" s="24"/>
      <c r="I42" s="74"/>
    </row>
    <row r="43" spans="1:9" ht="19.5" customHeight="1">
      <c r="A43" s="67" t="s">
        <v>56</v>
      </c>
      <c r="B43" s="108"/>
      <c r="C43" s="108"/>
      <c r="D43" s="336"/>
      <c r="E43" s="24"/>
      <c r="F43" s="24"/>
      <c r="G43" s="24"/>
      <c r="H43" s="24"/>
      <c r="I43" s="74"/>
    </row>
    <row r="44" spans="1:9" ht="19.5" customHeight="1">
      <c r="A44" s="67" t="s">
        <v>1060</v>
      </c>
      <c r="B44" s="108"/>
      <c r="C44" s="108"/>
      <c r="D44" s="336"/>
      <c r="E44" s="24"/>
      <c r="F44" s="24"/>
      <c r="G44" s="24"/>
      <c r="H44" s="24"/>
      <c r="I44" s="74"/>
    </row>
    <row r="45" spans="1:9" ht="19.5" customHeight="1">
      <c r="A45" s="66" t="s">
        <v>95</v>
      </c>
      <c r="B45" s="108"/>
      <c r="C45" s="108"/>
      <c r="D45" s="336"/>
      <c r="E45" s="24"/>
      <c r="F45" s="24"/>
      <c r="G45" s="24"/>
      <c r="H45" s="24"/>
      <c r="I45" s="74"/>
    </row>
    <row r="46" spans="1:9" ht="19.5" customHeight="1">
      <c r="A46" s="66" t="s">
        <v>96</v>
      </c>
      <c r="B46" s="108"/>
      <c r="C46" s="108"/>
      <c r="D46" s="336"/>
      <c r="E46" s="24"/>
      <c r="F46" s="24"/>
      <c r="G46" s="24"/>
      <c r="H46" s="24"/>
      <c r="I46" s="74"/>
    </row>
    <row r="47" spans="1:9" ht="19.5" customHeight="1">
      <c r="A47" s="66" t="s">
        <v>97</v>
      </c>
      <c r="B47" s="108"/>
      <c r="C47" s="108"/>
      <c r="D47" s="336"/>
      <c r="E47" s="24"/>
      <c r="F47" s="24"/>
      <c r="G47" s="24"/>
      <c r="H47" s="24"/>
      <c r="I47" s="74"/>
    </row>
    <row r="48" spans="1:9" ht="19.5" customHeight="1">
      <c r="A48" s="67" t="s">
        <v>1061</v>
      </c>
      <c r="B48" s="136"/>
      <c r="C48" s="108"/>
      <c r="D48" s="336"/>
      <c r="E48" s="24"/>
      <c r="F48" s="24"/>
      <c r="G48" s="24"/>
      <c r="H48" s="24"/>
      <c r="I48" s="74"/>
    </row>
    <row r="49" spans="1:9" ht="19.5" customHeight="1">
      <c r="A49" s="67" t="s">
        <v>1062</v>
      </c>
      <c r="B49" s="108"/>
      <c r="C49" s="108"/>
      <c r="D49" s="336"/>
      <c r="E49" s="24"/>
      <c r="F49" s="24"/>
      <c r="G49" s="24"/>
      <c r="H49" s="24"/>
      <c r="I49" s="74"/>
    </row>
    <row r="50" spans="1:9" ht="19.5" customHeight="1">
      <c r="A50" s="67"/>
      <c r="B50" s="136"/>
      <c r="C50" s="108"/>
      <c r="D50" s="336"/>
      <c r="E50" s="24"/>
      <c r="F50" s="24"/>
      <c r="G50" s="24"/>
      <c r="H50" s="24"/>
      <c r="I50" s="74"/>
    </row>
    <row r="51" spans="1:9" ht="19.5" customHeight="1" thickBot="1">
      <c r="A51" s="69" t="s">
        <v>117</v>
      </c>
      <c r="B51" s="56"/>
      <c r="C51" s="56"/>
      <c r="D51" s="337"/>
      <c r="E51" s="76"/>
      <c r="F51" s="76"/>
      <c r="G51" s="76"/>
      <c r="H51" s="76"/>
      <c r="I51" s="338"/>
    </row>
    <row r="52" ht="19.5" customHeight="1">
      <c r="A52" s="330" t="s">
        <v>1114</v>
      </c>
    </row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5" spans="1:4" ht="14.25">
      <c r="A65" s="459"/>
      <c r="B65" s="459"/>
      <c r="C65" s="459"/>
      <c r="D65" s="459"/>
    </row>
  </sheetData>
  <sheetProtection/>
  <mergeCells count="2">
    <mergeCell ref="A65:D65"/>
    <mergeCell ref="A2:I2"/>
  </mergeCells>
  <printOptions/>
  <pageMargins left="0.7" right="0.7" top="0.75" bottom="0.75" header="0.3" footer="0.3"/>
  <pageSetup orientation="portrait" paperSize="9"/>
  <legacyDrawing r:id="rId2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00B050"/>
  </sheetPr>
  <dimension ref="A1:B9"/>
  <sheetViews>
    <sheetView zoomScalePageLayoutView="0" workbookViewId="0" topLeftCell="A1">
      <selection activeCell="A9" sqref="A9:B9"/>
    </sheetView>
  </sheetViews>
  <sheetFormatPr defaultColWidth="9.140625" defaultRowHeight="15"/>
  <cols>
    <col min="1" max="1" width="37.28125" style="357" customWidth="1"/>
    <col min="2" max="2" width="17.421875" style="357" customWidth="1"/>
    <col min="3" max="16384" width="9.00390625" style="357" customWidth="1"/>
  </cols>
  <sheetData>
    <row r="1" spans="1:2" s="367" customFormat="1" ht="30" customHeight="1">
      <c r="A1" s="448" t="s">
        <v>1143</v>
      </c>
      <c r="B1" s="448"/>
    </row>
    <row r="2" spans="1:2" s="360" customFormat="1" ht="19.5" customHeight="1">
      <c r="A2" s="358" t="s">
        <v>1144</v>
      </c>
      <c r="B2" s="359" t="s">
        <v>42</v>
      </c>
    </row>
    <row r="3" spans="1:2" ht="34.5" customHeight="1">
      <c r="A3" s="361" t="s">
        <v>1007</v>
      </c>
      <c r="B3" s="362" t="s">
        <v>1145</v>
      </c>
    </row>
    <row r="4" spans="1:2" ht="24.75" customHeight="1">
      <c r="A4" s="361" t="s">
        <v>1146</v>
      </c>
      <c r="B4" s="363"/>
    </row>
    <row r="5" spans="1:2" ht="24.75" customHeight="1">
      <c r="A5" s="364" t="s">
        <v>1148</v>
      </c>
      <c r="B5" s="363"/>
    </row>
    <row r="6" spans="1:2" ht="24.75" customHeight="1">
      <c r="A6" s="368" t="s">
        <v>1150</v>
      </c>
      <c r="B6" s="366"/>
    </row>
    <row r="7" spans="1:2" ht="24.75" customHeight="1">
      <c r="A7" s="368" t="s">
        <v>1147</v>
      </c>
      <c r="B7" s="366"/>
    </row>
    <row r="8" spans="1:2" ht="24.75" customHeight="1">
      <c r="A8" s="364" t="s">
        <v>1149</v>
      </c>
      <c r="B8" s="363"/>
    </row>
    <row r="9" spans="1:2" ht="36" customHeight="1">
      <c r="A9" s="449" t="s">
        <v>1202</v>
      </c>
      <c r="B9" s="449"/>
    </row>
  </sheetData>
  <sheetProtection/>
  <mergeCells count="2">
    <mergeCell ref="A1:B1"/>
    <mergeCell ref="A9:B9"/>
  </mergeCells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00B050"/>
  </sheetPr>
  <dimension ref="A1:D16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8.8515625" style="23" customWidth="1"/>
    <col min="2" max="4" width="15.421875" style="23" customWidth="1"/>
    <col min="5" max="5" width="11.421875" style="23" customWidth="1"/>
    <col min="6" max="16384" width="9.00390625" style="23" customWidth="1"/>
  </cols>
  <sheetData>
    <row r="1" spans="1:4" ht="52.5" customHeight="1">
      <c r="A1" s="447" t="s">
        <v>296</v>
      </c>
      <c r="B1" s="447"/>
      <c r="C1" s="447"/>
      <c r="D1" s="447"/>
    </row>
    <row r="3" spans="1:4" ht="14.25" thickBot="1">
      <c r="A3" s="341" t="s">
        <v>1095</v>
      </c>
      <c r="D3" s="183" t="s">
        <v>173</v>
      </c>
    </row>
    <row r="4" spans="1:4" ht="39" customHeight="1">
      <c r="A4" s="323" t="s">
        <v>172</v>
      </c>
      <c r="B4" s="324" t="s">
        <v>297</v>
      </c>
      <c r="C4" s="324" t="s">
        <v>298</v>
      </c>
      <c r="D4" s="71" t="s">
        <v>183</v>
      </c>
    </row>
    <row r="5" spans="1:4" ht="19.5" customHeight="1">
      <c r="A5" s="178" t="s">
        <v>174</v>
      </c>
      <c r="B5" s="24">
        <v>50</v>
      </c>
      <c r="C5" s="24">
        <v>60</v>
      </c>
      <c r="D5" s="74">
        <f>C5/B5*100</f>
        <v>120</v>
      </c>
    </row>
    <row r="6" spans="1:4" ht="19.5" customHeight="1">
      <c r="A6" s="178" t="s">
        <v>175</v>
      </c>
      <c r="B6" s="24"/>
      <c r="C6" s="24"/>
      <c r="D6" s="74"/>
    </row>
    <row r="7" spans="1:4" ht="19.5" customHeight="1">
      <c r="A7" s="178" t="s">
        <v>176</v>
      </c>
      <c r="B7" s="24"/>
      <c r="C7" s="24"/>
      <c r="D7" s="74"/>
    </row>
    <row r="8" spans="1:4" ht="19.5" customHeight="1">
      <c r="A8" s="178" t="s">
        <v>177</v>
      </c>
      <c r="B8" s="24"/>
      <c r="C8" s="24"/>
      <c r="D8" s="74"/>
    </row>
    <row r="9" spans="1:4" ht="19.5" customHeight="1">
      <c r="A9" s="75"/>
      <c r="B9" s="24"/>
      <c r="C9" s="24"/>
      <c r="D9" s="74"/>
    </row>
    <row r="10" spans="1:4" ht="19.5" customHeight="1">
      <c r="A10" s="178" t="s">
        <v>178</v>
      </c>
      <c r="B10" s="24">
        <f>SUM(B5:B8)</f>
        <v>50</v>
      </c>
      <c r="C10" s="24">
        <f>SUM(C5:C8)</f>
        <v>60</v>
      </c>
      <c r="D10" s="74">
        <f>C10/B10*100</f>
        <v>120</v>
      </c>
    </row>
    <row r="11" spans="1:4" ht="19.5" customHeight="1">
      <c r="A11" s="178" t="s">
        <v>179</v>
      </c>
      <c r="B11" s="24">
        <f>SUM(B12:B13)</f>
        <v>0</v>
      </c>
      <c r="C11" s="24"/>
      <c r="D11" s="74"/>
    </row>
    <row r="12" spans="1:4" ht="19.5" customHeight="1">
      <c r="A12" s="178" t="s">
        <v>180</v>
      </c>
      <c r="B12" s="24"/>
      <c r="C12" s="24"/>
      <c r="D12" s="74"/>
    </row>
    <row r="13" spans="1:4" ht="19.5" customHeight="1">
      <c r="A13" s="178" t="s">
        <v>181</v>
      </c>
      <c r="B13" s="24"/>
      <c r="C13" s="24"/>
      <c r="D13" s="74"/>
    </row>
    <row r="14" spans="1:4" ht="19.5" customHeight="1">
      <c r="A14" s="75"/>
      <c r="B14" s="24"/>
      <c r="C14" s="24"/>
      <c r="D14" s="74"/>
    </row>
    <row r="15" spans="1:4" ht="19.5" customHeight="1" thickBot="1">
      <c r="A15" s="179" t="s">
        <v>182</v>
      </c>
      <c r="B15" s="76">
        <f>SUM(B10,B11)</f>
        <v>50</v>
      </c>
      <c r="C15" s="76">
        <f>SUM(C10,C11)</f>
        <v>60</v>
      </c>
      <c r="D15" s="338">
        <f>C15/B15*100</f>
        <v>120</v>
      </c>
    </row>
    <row r="16" ht="13.5">
      <c r="A16" s="26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00B050"/>
  </sheetPr>
  <dimension ref="A1:D16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40.421875" style="23" customWidth="1"/>
    <col min="2" max="4" width="16.140625" style="23" customWidth="1"/>
    <col min="5" max="16384" width="9.00390625" style="23" customWidth="1"/>
  </cols>
  <sheetData>
    <row r="1" spans="1:4" ht="66" customHeight="1">
      <c r="A1" s="447" t="s">
        <v>299</v>
      </c>
      <c r="B1" s="447"/>
      <c r="C1" s="447"/>
      <c r="D1" s="447"/>
    </row>
    <row r="3" spans="1:4" ht="14.25" thickBot="1">
      <c r="A3" s="341" t="s">
        <v>1096</v>
      </c>
      <c r="B3" s="176"/>
      <c r="C3" s="176"/>
      <c r="D3" s="183" t="s">
        <v>173</v>
      </c>
    </row>
    <row r="4" spans="1:4" ht="40.5" customHeight="1">
      <c r="A4" s="289" t="s">
        <v>172</v>
      </c>
      <c r="B4" s="290" t="s">
        <v>300</v>
      </c>
      <c r="C4" s="290" t="s">
        <v>301</v>
      </c>
      <c r="D4" s="292" t="s">
        <v>183</v>
      </c>
    </row>
    <row r="5" spans="1:4" ht="35.25" customHeight="1">
      <c r="A5" s="296" t="s">
        <v>229</v>
      </c>
      <c r="B5" s="294"/>
      <c r="C5" s="294"/>
      <c r="D5" s="295"/>
    </row>
    <row r="6" spans="1:4" ht="35.25" customHeight="1">
      <c r="A6" s="296" t="s">
        <v>230</v>
      </c>
      <c r="B6" s="294"/>
      <c r="C6" s="294"/>
      <c r="D6" s="295"/>
    </row>
    <row r="7" spans="1:4" ht="35.25" customHeight="1">
      <c r="A7" s="296" t="s">
        <v>231</v>
      </c>
      <c r="B7" s="294"/>
      <c r="C7" s="294"/>
      <c r="D7" s="295"/>
    </row>
    <row r="8" spans="1:4" ht="35.25" customHeight="1">
      <c r="A8" s="296" t="s">
        <v>232</v>
      </c>
      <c r="B8" s="294">
        <v>50</v>
      </c>
      <c r="C8" s="294">
        <v>20</v>
      </c>
      <c r="D8" s="295">
        <f>C8/B8*100</f>
        <v>40</v>
      </c>
    </row>
    <row r="9" spans="1:4" ht="35.25" customHeight="1">
      <c r="A9" s="296"/>
      <c r="B9" s="294"/>
      <c r="C9" s="294"/>
      <c r="D9" s="295"/>
    </row>
    <row r="10" spans="1:4" ht="35.25" customHeight="1">
      <c r="A10" s="77" t="s">
        <v>184</v>
      </c>
      <c r="B10" s="294">
        <f>SUM(B5:B9)</f>
        <v>50</v>
      </c>
      <c r="C10" s="294">
        <f>SUM(C5:C9)</f>
        <v>20</v>
      </c>
      <c r="D10" s="295">
        <f>C10/B10*100</f>
        <v>40</v>
      </c>
    </row>
    <row r="11" spans="1:4" ht="35.25" customHeight="1">
      <c r="A11" s="296" t="s">
        <v>233</v>
      </c>
      <c r="B11" s="294"/>
      <c r="C11" s="294">
        <f>SUM(C12:C14)</f>
        <v>40</v>
      </c>
      <c r="D11" s="295"/>
    </row>
    <row r="12" spans="1:4" ht="35.25" customHeight="1">
      <c r="A12" s="296" t="s">
        <v>234</v>
      </c>
      <c r="B12" s="294"/>
      <c r="C12" s="294"/>
      <c r="D12" s="295"/>
    </row>
    <row r="13" spans="1:4" ht="35.25" customHeight="1">
      <c r="A13" s="296" t="s">
        <v>235</v>
      </c>
      <c r="B13" s="294"/>
      <c r="C13" s="294">
        <v>40</v>
      </c>
      <c r="D13" s="295"/>
    </row>
    <row r="14" spans="1:4" ht="35.25" customHeight="1">
      <c r="A14" s="296"/>
      <c r="B14" s="294"/>
      <c r="C14" s="294"/>
      <c r="D14" s="295"/>
    </row>
    <row r="15" spans="1:4" ht="35.25" customHeight="1" thickBot="1">
      <c r="A15" s="78" t="s">
        <v>185</v>
      </c>
      <c r="B15" s="298">
        <f>SUM(B10,B11)</f>
        <v>50</v>
      </c>
      <c r="C15" s="298">
        <f>SUM(C10,C11)</f>
        <v>60</v>
      </c>
      <c r="D15" s="295">
        <f>C15/B15*100</f>
        <v>120</v>
      </c>
    </row>
    <row r="16" ht="13.5">
      <c r="A16" s="302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00B050"/>
  </sheetPr>
  <dimension ref="A1:D17"/>
  <sheetViews>
    <sheetView zoomScalePageLayoutView="0" workbookViewId="0" topLeftCell="A1">
      <selection activeCell="C7" sqref="C7"/>
    </sheetView>
  </sheetViews>
  <sheetFormatPr defaultColWidth="9.140625" defaultRowHeight="15"/>
  <cols>
    <col min="1" max="1" width="38.8515625" style="23" customWidth="1"/>
    <col min="2" max="4" width="15.421875" style="23" customWidth="1"/>
    <col min="5" max="5" width="11.421875" style="23" customWidth="1"/>
    <col min="6" max="16384" width="9.00390625" style="23" customWidth="1"/>
  </cols>
  <sheetData>
    <row r="1" spans="1:4" ht="52.5" customHeight="1">
      <c r="A1" s="447" t="s">
        <v>1099</v>
      </c>
      <c r="B1" s="447"/>
      <c r="C1" s="447"/>
      <c r="D1" s="447"/>
    </row>
    <row r="3" spans="1:4" ht="14.25" thickBot="1">
      <c r="A3" s="341" t="s">
        <v>1097</v>
      </c>
      <c r="D3" s="183" t="s">
        <v>173</v>
      </c>
    </row>
    <row r="4" spans="1:4" ht="39" customHeight="1">
      <c r="A4" s="323" t="s">
        <v>172</v>
      </c>
      <c r="B4" s="324" t="s">
        <v>297</v>
      </c>
      <c r="C4" s="324" t="s">
        <v>298</v>
      </c>
      <c r="D4" s="71" t="s">
        <v>183</v>
      </c>
    </row>
    <row r="5" spans="1:4" ht="19.5" customHeight="1">
      <c r="A5" s="178" t="s">
        <v>174</v>
      </c>
      <c r="B5" s="24">
        <v>50</v>
      </c>
      <c r="C5" s="24">
        <v>60</v>
      </c>
      <c r="D5" s="74">
        <f>C5/B5*100</f>
        <v>120</v>
      </c>
    </row>
    <row r="6" spans="1:4" ht="19.5" customHeight="1">
      <c r="A6" s="342" t="s">
        <v>1101</v>
      </c>
      <c r="B6" s="24">
        <v>50</v>
      </c>
      <c r="C6" s="24">
        <v>60</v>
      </c>
      <c r="D6" s="74"/>
    </row>
    <row r="7" spans="1:4" ht="19.5" customHeight="1">
      <c r="A7" s="178" t="s">
        <v>175</v>
      </c>
      <c r="B7" s="24"/>
      <c r="C7" s="24"/>
      <c r="D7" s="74"/>
    </row>
    <row r="8" spans="1:4" ht="19.5" customHeight="1">
      <c r="A8" s="178" t="s">
        <v>176</v>
      </c>
      <c r="B8" s="24"/>
      <c r="C8" s="24"/>
      <c r="D8" s="74"/>
    </row>
    <row r="9" spans="1:4" ht="19.5" customHeight="1">
      <c r="A9" s="178" t="s">
        <v>177</v>
      </c>
      <c r="B9" s="24"/>
      <c r="C9" s="24"/>
      <c r="D9" s="74"/>
    </row>
    <row r="10" spans="1:4" ht="19.5" customHeight="1">
      <c r="A10" s="75"/>
      <c r="B10" s="24"/>
      <c r="C10" s="24"/>
      <c r="D10" s="74"/>
    </row>
    <row r="11" spans="1:4" ht="19.5" customHeight="1">
      <c r="A11" s="178" t="s">
        <v>178</v>
      </c>
      <c r="B11" s="24">
        <f>SUM(B5,B7,B8,B9)</f>
        <v>50</v>
      </c>
      <c r="C11" s="24">
        <f>SUM(C5,C7,C8,C9)</f>
        <v>60</v>
      </c>
      <c r="D11" s="74">
        <f>C11/B11*100</f>
        <v>120</v>
      </c>
    </row>
    <row r="12" spans="1:4" ht="19.5" customHeight="1">
      <c r="A12" s="178" t="s">
        <v>179</v>
      </c>
      <c r="B12" s="24">
        <f>SUM(B13:B14)</f>
        <v>0</v>
      </c>
      <c r="C12" s="24"/>
      <c r="D12" s="74"/>
    </row>
    <row r="13" spans="1:4" ht="19.5" customHeight="1">
      <c r="A13" s="178" t="s">
        <v>180</v>
      </c>
      <c r="B13" s="24"/>
      <c r="C13" s="24"/>
      <c r="D13" s="74"/>
    </row>
    <row r="14" spans="1:4" ht="19.5" customHeight="1">
      <c r="A14" s="178" t="s">
        <v>181</v>
      </c>
      <c r="B14" s="24"/>
      <c r="C14" s="24"/>
      <c r="D14" s="74"/>
    </row>
    <row r="15" spans="1:4" ht="19.5" customHeight="1">
      <c r="A15" s="75"/>
      <c r="B15" s="24"/>
      <c r="C15" s="24"/>
      <c r="D15" s="74"/>
    </row>
    <row r="16" spans="1:4" ht="19.5" customHeight="1" thickBot="1">
      <c r="A16" s="179" t="s">
        <v>182</v>
      </c>
      <c r="B16" s="76">
        <f>SUM(B11,B12)</f>
        <v>50</v>
      </c>
      <c r="C16" s="76">
        <f>SUM(C11,C12)</f>
        <v>60</v>
      </c>
      <c r="D16" s="338">
        <f>C16/B16*100</f>
        <v>120</v>
      </c>
    </row>
    <row r="17" ht="13.5">
      <c r="A17" s="26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00B050"/>
  </sheetPr>
  <dimension ref="A1:D16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40.421875" style="23" customWidth="1"/>
    <col min="2" max="4" width="16.140625" style="23" customWidth="1"/>
    <col min="5" max="16384" width="9.00390625" style="23" customWidth="1"/>
  </cols>
  <sheetData>
    <row r="1" spans="1:4" ht="66" customHeight="1">
      <c r="A1" s="447" t="s">
        <v>1100</v>
      </c>
      <c r="B1" s="447"/>
      <c r="C1" s="447"/>
      <c r="D1" s="447"/>
    </row>
    <row r="3" spans="1:4" ht="14.25" thickBot="1">
      <c r="A3" s="341" t="s">
        <v>1098</v>
      </c>
      <c r="B3" s="176"/>
      <c r="C3" s="176"/>
      <c r="D3" s="183" t="s">
        <v>173</v>
      </c>
    </row>
    <row r="4" spans="1:4" ht="40.5" customHeight="1">
      <c r="A4" s="289" t="s">
        <v>172</v>
      </c>
      <c r="B4" s="290" t="s">
        <v>300</v>
      </c>
      <c r="C4" s="290" t="s">
        <v>301</v>
      </c>
      <c r="D4" s="292" t="s">
        <v>183</v>
      </c>
    </row>
    <row r="5" spans="1:4" ht="35.25" customHeight="1">
      <c r="A5" s="296" t="s">
        <v>229</v>
      </c>
      <c r="B5" s="294"/>
      <c r="C5" s="294"/>
      <c r="D5" s="295"/>
    </row>
    <row r="6" spans="1:4" ht="35.25" customHeight="1">
      <c r="A6" s="296" t="s">
        <v>230</v>
      </c>
      <c r="B6" s="294"/>
      <c r="C6" s="294"/>
      <c r="D6" s="295"/>
    </row>
    <row r="7" spans="1:4" ht="35.25" customHeight="1">
      <c r="A7" s="296" t="s">
        <v>231</v>
      </c>
      <c r="B7" s="294"/>
      <c r="C7" s="294"/>
      <c r="D7" s="295"/>
    </row>
    <row r="8" spans="1:4" ht="35.25" customHeight="1">
      <c r="A8" s="296" t="s">
        <v>232</v>
      </c>
      <c r="B8" s="294">
        <v>50</v>
      </c>
      <c r="C8" s="294">
        <v>20</v>
      </c>
      <c r="D8" s="295">
        <f>C8/B8*100</f>
        <v>40</v>
      </c>
    </row>
    <row r="9" spans="1:4" ht="35.25" customHeight="1">
      <c r="A9" s="343" t="s">
        <v>1102</v>
      </c>
      <c r="B9" s="294">
        <v>50</v>
      </c>
      <c r="C9" s="294">
        <v>20</v>
      </c>
      <c r="D9" s="295">
        <f>C9/B9*100</f>
        <v>40</v>
      </c>
    </row>
    <row r="10" spans="1:4" ht="35.25" customHeight="1">
      <c r="A10" s="77" t="s">
        <v>184</v>
      </c>
      <c r="B10" s="294">
        <f>SUM(B5,B6,B7,B8)</f>
        <v>50</v>
      </c>
      <c r="C10" s="294">
        <f>SUM(C5,C6,C7,C8)</f>
        <v>20</v>
      </c>
      <c r="D10" s="295">
        <f>C10/B10*100</f>
        <v>40</v>
      </c>
    </row>
    <row r="11" spans="1:4" ht="35.25" customHeight="1">
      <c r="A11" s="296" t="s">
        <v>233</v>
      </c>
      <c r="B11" s="294"/>
      <c r="C11" s="294">
        <f>SUM(C12:C14)</f>
        <v>40</v>
      </c>
      <c r="D11" s="295"/>
    </row>
    <row r="12" spans="1:4" ht="35.25" customHeight="1">
      <c r="A12" s="296" t="s">
        <v>234</v>
      </c>
      <c r="B12" s="294"/>
      <c r="C12" s="294"/>
      <c r="D12" s="295"/>
    </row>
    <row r="13" spans="1:4" ht="35.25" customHeight="1">
      <c r="A13" s="296" t="s">
        <v>235</v>
      </c>
      <c r="B13" s="294"/>
      <c r="C13" s="294">
        <v>40</v>
      </c>
      <c r="D13" s="295"/>
    </row>
    <row r="14" spans="1:4" ht="35.25" customHeight="1">
      <c r="A14" s="296"/>
      <c r="B14" s="294"/>
      <c r="C14" s="294"/>
      <c r="D14" s="295"/>
    </row>
    <row r="15" spans="1:4" ht="35.25" customHeight="1" thickBot="1">
      <c r="A15" s="78" t="s">
        <v>185</v>
      </c>
      <c r="B15" s="298">
        <f>SUM(B10,B11)</f>
        <v>50</v>
      </c>
      <c r="C15" s="298">
        <f>SUM(C10,C11)</f>
        <v>60</v>
      </c>
      <c r="D15" s="295">
        <f>C15/B15*100</f>
        <v>120</v>
      </c>
    </row>
    <row r="16" ht="13.5">
      <c r="A16" s="302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00B050"/>
  </sheetPr>
  <dimension ref="A1:D31"/>
  <sheetViews>
    <sheetView zoomScalePageLayoutView="0" workbookViewId="0" topLeftCell="A16">
      <selection activeCell="A1" sqref="A1:IV16384"/>
    </sheetView>
  </sheetViews>
  <sheetFormatPr defaultColWidth="9.140625" defaultRowHeight="15"/>
  <cols>
    <col min="1" max="1" width="58.421875" style="23" customWidth="1"/>
    <col min="2" max="4" width="10.140625" style="23" customWidth="1"/>
    <col min="5" max="16384" width="9.00390625" style="23" customWidth="1"/>
  </cols>
  <sheetData>
    <row r="1" spans="1:4" ht="27">
      <c r="A1" s="460" t="s">
        <v>318</v>
      </c>
      <c r="B1" s="461"/>
      <c r="C1" s="461"/>
      <c r="D1" s="461"/>
    </row>
    <row r="3" spans="1:4" ht="15" thickBot="1">
      <c r="A3" s="344" t="s">
        <v>1103</v>
      </c>
      <c r="B3" s="189"/>
      <c r="C3" s="189"/>
      <c r="D3" s="183" t="s">
        <v>173</v>
      </c>
    </row>
    <row r="4" spans="1:4" ht="13.5">
      <c r="A4" s="462" t="s">
        <v>236</v>
      </c>
      <c r="B4" s="464" t="s">
        <v>319</v>
      </c>
      <c r="C4" s="466" t="s">
        <v>320</v>
      </c>
      <c r="D4" s="468" t="s">
        <v>324</v>
      </c>
    </row>
    <row r="5" spans="1:4" ht="38.25" customHeight="1">
      <c r="A5" s="463"/>
      <c r="B5" s="465"/>
      <c r="C5" s="467"/>
      <c r="D5" s="469"/>
    </row>
    <row r="6" spans="1:4" ht="22.5" customHeight="1">
      <c r="A6" s="92" t="s">
        <v>126</v>
      </c>
      <c r="B6" s="79">
        <v>60</v>
      </c>
      <c r="C6" s="79">
        <v>50</v>
      </c>
      <c r="D6" s="72"/>
    </row>
    <row r="7" spans="1:4" ht="22.5" customHeight="1">
      <c r="A7" s="92" t="s">
        <v>133</v>
      </c>
      <c r="B7" s="79"/>
      <c r="C7" s="79"/>
      <c r="D7" s="72"/>
    </row>
    <row r="8" spans="1:4" ht="22.5" customHeight="1">
      <c r="A8" s="92" t="s">
        <v>134</v>
      </c>
      <c r="B8" s="79"/>
      <c r="C8" s="79"/>
      <c r="D8" s="72"/>
    </row>
    <row r="9" spans="1:4" ht="22.5" customHeight="1">
      <c r="A9" s="92" t="s">
        <v>135</v>
      </c>
      <c r="B9" s="79">
        <v>60</v>
      </c>
      <c r="C9" s="79">
        <v>50</v>
      </c>
      <c r="D9" s="72"/>
    </row>
    <row r="10" spans="1:4" ht="22.5" customHeight="1">
      <c r="A10" s="92" t="s">
        <v>127</v>
      </c>
      <c r="B10" s="79"/>
      <c r="C10" s="80"/>
      <c r="D10" s="72"/>
    </row>
    <row r="11" spans="1:4" ht="22.5" customHeight="1">
      <c r="A11" s="92" t="s">
        <v>160</v>
      </c>
      <c r="B11" s="79"/>
      <c r="C11" s="79"/>
      <c r="D11" s="72"/>
    </row>
    <row r="12" spans="1:4" ht="22.5" customHeight="1">
      <c r="A12" s="92" t="s">
        <v>161</v>
      </c>
      <c r="B12" s="79"/>
      <c r="C12" s="79"/>
      <c r="D12" s="72"/>
    </row>
    <row r="13" spans="1:4" ht="22.5" customHeight="1">
      <c r="A13" s="92" t="s">
        <v>162</v>
      </c>
      <c r="B13" s="79"/>
      <c r="C13" s="79"/>
      <c r="D13" s="72"/>
    </row>
    <row r="14" spans="1:4" ht="22.5" customHeight="1">
      <c r="A14" s="92" t="s">
        <v>128</v>
      </c>
      <c r="B14" s="79"/>
      <c r="C14" s="79"/>
      <c r="D14" s="72"/>
    </row>
    <row r="15" spans="1:4" ht="22.5" customHeight="1">
      <c r="A15" s="92" t="s">
        <v>163</v>
      </c>
      <c r="B15" s="79"/>
      <c r="C15" s="79"/>
      <c r="D15" s="72"/>
    </row>
    <row r="16" spans="1:4" ht="22.5" customHeight="1">
      <c r="A16" s="92" t="s">
        <v>164</v>
      </c>
      <c r="B16" s="79"/>
      <c r="C16" s="79"/>
      <c r="D16" s="72"/>
    </row>
    <row r="17" spans="1:4" ht="22.5" customHeight="1">
      <c r="A17" s="92" t="s">
        <v>165</v>
      </c>
      <c r="B17" s="79"/>
      <c r="C17" s="79"/>
      <c r="D17" s="72"/>
    </row>
    <row r="18" spans="1:4" ht="22.5" customHeight="1">
      <c r="A18" s="92" t="s">
        <v>129</v>
      </c>
      <c r="B18" s="79"/>
      <c r="C18" s="79"/>
      <c r="D18" s="72"/>
    </row>
    <row r="19" spans="1:4" ht="22.5" customHeight="1">
      <c r="A19" s="92" t="s">
        <v>166</v>
      </c>
      <c r="B19" s="79"/>
      <c r="C19" s="79"/>
      <c r="D19" s="72"/>
    </row>
    <row r="20" spans="1:4" ht="22.5" customHeight="1">
      <c r="A20" s="92" t="s">
        <v>167</v>
      </c>
      <c r="B20" s="79"/>
      <c r="C20" s="79"/>
      <c r="D20" s="72"/>
    </row>
    <row r="21" spans="1:4" ht="22.5" customHeight="1">
      <c r="A21" s="92" t="s">
        <v>168</v>
      </c>
      <c r="B21" s="79"/>
      <c r="C21" s="79"/>
      <c r="D21" s="72"/>
    </row>
    <row r="22" spans="1:4" ht="22.5" customHeight="1">
      <c r="A22" s="92" t="s">
        <v>130</v>
      </c>
      <c r="B22" s="79"/>
      <c r="C22" s="79"/>
      <c r="D22" s="72"/>
    </row>
    <row r="23" spans="1:4" ht="22.5" customHeight="1">
      <c r="A23" s="92" t="s">
        <v>136</v>
      </c>
      <c r="B23" s="79"/>
      <c r="C23" s="79"/>
      <c r="D23" s="72"/>
    </row>
    <row r="24" spans="1:4" ht="22.5" customHeight="1">
      <c r="A24" s="92" t="s">
        <v>131</v>
      </c>
      <c r="B24" s="79"/>
      <c r="C24" s="79"/>
      <c r="D24" s="72"/>
    </row>
    <row r="25" spans="1:4" ht="22.5" customHeight="1">
      <c r="A25" s="93" t="s">
        <v>237</v>
      </c>
      <c r="B25" s="79">
        <v>60</v>
      </c>
      <c r="C25" s="79">
        <v>50</v>
      </c>
      <c r="D25" s="72"/>
    </row>
    <row r="26" spans="1:4" ht="22.5" customHeight="1">
      <c r="A26" s="178"/>
      <c r="B26" s="25"/>
      <c r="C26" s="79"/>
      <c r="D26" s="72"/>
    </row>
    <row r="27" spans="1:4" ht="22.5" customHeight="1">
      <c r="A27" s="94" t="s">
        <v>179</v>
      </c>
      <c r="B27" s="82"/>
      <c r="C27" s="81"/>
      <c r="D27" s="72"/>
    </row>
    <row r="28" spans="1:4" ht="22.5" customHeight="1">
      <c r="A28" s="95" t="s">
        <v>238</v>
      </c>
      <c r="B28" s="83"/>
      <c r="C28" s="83"/>
      <c r="D28" s="72"/>
    </row>
    <row r="29" spans="1:4" ht="22.5" customHeight="1">
      <c r="A29" s="94" t="s">
        <v>181</v>
      </c>
      <c r="B29" s="82"/>
      <c r="C29" s="82"/>
      <c r="D29" s="72"/>
    </row>
    <row r="30" spans="1:4" ht="22.5" customHeight="1">
      <c r="A30" s="94"/>
      <c r="B30" s="82"/>
      <c r="C30" s="82"/>
      <c r="D30" s="72"/>
    </row>
    <row r="31" spans="1:4" ht="22.5" customHeight="1" thickBot="1">
      <c r="A31" s="96" t="s">
        <v>239</v>
      </c>
      <c r="B31" s="170">
        <v>60</v>
      </c>
      <c r="C31" s="97">
        <v>50</v>
      </c>
      <c r="D31" s="73"/>
    </row>
  </sheetData>
  <sheetProtection/>
  <mergeCells count="5">
    <mergeCell ref="A1:D1"/>
    <mergeCell ref="A4:A5"/>
    <mergeCell ref="B4:B5"/>
    <mergeCell ref="C4:C5"/>
    <mergeCell ref="D4:D5"/>
  </mergeCells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00B050"/>
  </sheetPr>
  <dimension ref="A1:D32"/>
  <sheetViews>
    <sheetView zoomScalePageLayoutView="0" workbookViewId="0" topLeftCell="A16">
      <selection activeCell="A1" sqref="A1:IV16384"/>
    </sheetView>
  </sheetViews>
  <sheetFormatPr defaultColWidth="9.140625" defaultRowHeight="15"/>
  <cols>
    <col min="1" max="1" width="44.28125" style="23" customWidth="1"/>
    <col min="2" max="3" width="14.00390625" style="23" customWidth="1"/>
    <col min="4" max="4" width="13.00390625" style="23" customWidth="1"/>
    <col min="5" max="16384" width="9.00390625" style="23" customWidth="1"/>
  </cols>
  <sheetData>
    <row r="1" spans="1:4" ht="38.25" customHeight="1">
      <c r="A1" s="447" t="s">
        <v>321</v>
      </c>
      <c r="B1" s="447"/>
      <c r="C1" s="447"/>
      <c r="D1" s="447"/>
    </row>
    <row r="3" spans="1:4" ht="15" thickBot="1">
      <c r="A3" s="345" t="s">
        <v>1104</v>
      </c>
      <c r="B3" s="190"/>
      <c r="C3" s="181"/>
      <c r="D3" s="37" t="s">
        <v>173</v>
      </c>
    </row>
    <row r="4" spans="1:4" ht="13.5">
      <c r="A4" s="470" t="s">
        <v>240</v>
      </c>
      <c r="B4" s="472" t="s">
        <v>325</v>
      </c>
      <c r="C4" s="474" t="s">
        <v>322</v>
      </c>
      <c r="D4" s="476" t="s">
        <v>323</v>
      </c>
    </row>
    <row r="5" spans="1:4" ht="22.5" customHeight="1">
      <c r="A5" s="471"/>
      <c r="B5" s="473"/>
      <c r="C5" s="475"/>
      <c r="D5" s="477"/>
    </row>
    <row r="6" spans="1:4" ht="23.25" customHeight="1">
      <c r="A6" s="87" t="s">
        <v>137</v>
      </c>
      <c r="B6" s="84"/>
      <c r="C6" s="85"/>
      <c r="D6" s="295"/>
    </row>
    <row r="7" spans="1:4" ht="23.25" customHeight="1">
      <c r="A7" s="88" t="s">
        <v>138</v>
      </c>
      <c r="B7" s="84"/>
      <c r="C7" s="294"/>
      <c r="D7" s="295"/>
    </row>
    <row r="8" spans="1:4" ht="23.25" customHeight="1">
      <c r="A8" s="88" t="s">
        <v>139</v>
      </c>
      <c r="B8" s="84"/>
      <c r="C8" s="294"/>
      <c r="D8" s="295"/>
    </row>
    <row r="9" spans="1:4" ht="23.25" customHeight="1">
      <c r="A9" s="88" t="s">
        <v>140</v>
      </c>
      <c r="B9" s="84"/>
      <c r="C9" s="294"/>
      <c r="D9" s="295"/>
    </row>
    <row r="10" spans="1:4" ht="23.25" customHeight="1">
      <c r="A10" s="88" t="s">
        <v>141</v>
      </c>
      <c r="B10" s="84"/>
      <c r="C10" s="294"/>
      <c r="D10" s="295"/>
    </row>
    <row r="11" spans="1:4" ht="23.25" customHeight="1">
      <c r="A11" s="88" t="s">
        <v>142</v>
      </c>
      <c r="B11" s="84"/>
      <c r="C11" s="294"/>
      <c r="D11" s="295"/>
    </row>
    <row r="12" spans="1:4" ht="23.25" customHeight="1">
      <c r="A12" s="88" t="s">
        <v>143</v>
      </c>
      <c r="B12" s="84"/>
      <c r="C12" s="294"/>
      <c r="D12" s="295"/>
    </row>
    <row r="13" spans="1:4" ht="23.25" customHeight="1">
      <c r="A13" s="89" t="s">
        <v>144</v>
      </c>
      <c r="B13" s="86"/>
      <c r="C13" s="294"/>
      <c r="D13" s="295"/>
    </row>
    <row r="14" spans="1:4" ht="23.25" customHeight="1">
      <c r="A14" s="88" t="s">
        <v>145</v>
      </c>
      <c r="B14" s="84"/>
      <c r="C14" s="294"/>
      <c r="D14" s="295"/>
    </row>
    <row r="15" spans="1:4" ht="23.25" customHeight="1">
      <c r="A15" s="89" t="s">
        <v>146</v>
      </c>
      <c r="B15" s="86"/>
      <c r="C15" s="294"/>
      <c r="D15" s="295"/>
    </row>
    <row r="16" spans="1:4" ht="23.25" customHeight="1">
      <c r="A16" s="88" t="s">
        <v>147</v>
      </c>
      <c r="B16" s="84"/>
      <c r="C16" s="294"/>
      <c r="D16" s="295"/>
    </row>
    <row r="17" spans="1:4" ht="23.25" customHeight="1">
      <c r="A17" s="89" t="s">
        <v>148</v>
      </c>
      <c r="B17" s="86"/>
      <c r="C17" s="294"/>
      <c r="D17" s="295"/>
    </row>
    <row r="18" spans="1:4" ht="23.25" customHeight="1">
      <c r="A18" s="89" t="s">
        <v>149</v>
      </c>
      <c r="B18" s="86"/>
      <c r="C18" s="294"/>
      <c r="D18" s="295"/>
    </row>
    <row r="19" spans="1:4" ht="23.25" customHeight="1">
      <c r="A19" s="89" t="s">
        <v>150</v>
      </c>
      <c r="B19" s="86"/>
      <c r="C19" s="294"/>
      <c r="D19" s="295"/>
    </row>
    <row r="20" spans="1:4" ht="23.25" customHeight="1">
      <c r="A20" s="89" t="s">
        <v>151</v>
      </c>
      <c r="B20" s="86"/>
      <c r="C20" s="294"/>
      <c r="D20" s="295"/>
    </row>
    <row r="21" spans="1:4" ht="23.25" customHeight="1">
      <c r="A21" s="89" t="s">
        <v>152</v>
      </c>
      <c r="B21" s="86"/>
      <c r="C21" s="294"/>
      <c r="D21" s="295"/>
    </row>
    <row r="22" spans="1:4" ht="23.25" customHeight="1">
      <c r="A22" s="89" t="s">
        <v>153</v>
      </c>
      <c r="B22" s="86"/>
      <c r="C22" s="294"/>
      <c r="D22" s="295"/>
    </row>
    <row r="23" spans="1:4" ht="23.25" customHeight="1">
      <c r="A23" s="89" t="s">
        <v>154</v>
      </c>
      <c r="B23" s="171">
        <v>50</v>
      </c>
      <c r="C23" s="171">
        <v>50</v>
      </c>
      <c r="D23" s="295"/>
    </row>
    <row r="24" spans="1:4" ht="23.25" customHeight="1">
      <c r="A24" s="89" t="s">
        <v>155</v>
      </c>
      <c r="B24" s="171">
        <v>50</v>
      </c>
      <c r="C24" s="171">
        <v>50</v>
      </c>
      <c r="D24" s="295"/>
    </row>
    <row r="25" spans="1:4" ht="23.25" customHeight="1">
      <c r="A25" s="90" t="s">
        <v>156</v>
      </c>
      <c r="B25" s="86"/>
      <c r="C25" s="86"/>
      <c r="D25" s="295"/>
    </row>
    <row r="26" spans="1:4" ht="23.25" customHeight="1">
      <c r="A26" s="88" t="s">
        <v>157</v>
      </c>
      <c r="B26" s="84"/>
      <c r="C26" s="84"/>
      <c r="D26" s="295"/>
    </row>
    <row r="27" spans="1:4" ht="23.25" customHeight="1">
      <c r="A27" s="88" t="s">
        <v>158</v>
      </c>
      <c r="B27" s="84"/>
      <c r="C27" s="84"/>
      <c r="D27" s="295"/>
    </row>
    <row r="28" spans="1:4" ht="23.25" customHeight="1">
      <c r="A28" s="89" t="s">
        <v>159</v>
      </c>
      <c r="B28" s="86"/>
      <c r="C28" s="86"/>
      <c r="D28" s="295"/>
    </row>
    <row r="29" spans="1:4" ht="23.25" customHeight="1">
      <c r="A29" s="89" t="s">
        <v>169</v>
      </c>
      <c r="B29" s="86"/>
      <c r="C29" s="86"/>
      <c r="D29" s="295"/>
    </row>
    <row r="30" spans="1:4" ht="23.25" customHeight="1" thickBot="1">
      <c r="A30" s="91" t="s">
        <v>132</v>
      </c>
      <c r="B30" s="172">
        <v>50</v>
      </c>
      <c r="C30" s="172">
        <v>50</v>
      </c>
      <c r="D30" s="299"/>
    </row>
    <row r="32" spans="1:2" ht="13.5">
      <c r="A32" s="21"/>
      <c r="B32" s="21"/>
    </row>
  </sheetData>
  <sheetProtection/>
  <mergeCells count="5">
    <mergeCell ref="A1:D1"/>
    <mergeCell ref="A4:A5"/>
    <mergeCell ref="B4:B5"/>
    <mergeCell ref="C4:C5"/>
    <mergeCell ref="D4:D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J31"/>
  <sheetViews>
    <sheetView zoomScalePageLayoutView="0" workbookViewId="0" topLeftCell="A1">
      <selection activeCell="L32" sqref="L32"/>
    </sheetView>
  </sheetViews>
  <sheetFormatPr defaultColWidth="9.140625" defaultRowHeight="15"/>
  <cols>
    <col min="1" max="1" width="29.57421875" style="3" customWidth="1"/>
    <col min="2" max="4" width="10.00390625" style="12" customWidth="1"/>
    <col min="5" max="5" width="10.00390625" style="197" customWidth="1"/>
    <col min="6" max="7" width="10.00390625" style="12" customWidth="1"/>
    <col min="8" max="16384" width="9.00390625" style="3" customWidth="1"/>
  </cols>
  <sheetData>
    <row r="1" spans="1:5" ht="14.25">
      <c r="A1" s="4"/>
      <c r="E1" s="208"/>
    </row>
    <row r="2" spans="1:7" ht="39.75" customHeight="1">
      <c r="A2" s="412" t="s">
        <v>284</v>
      </c>
      <c r="B2" s="412"/>
      <c r="C2" s="412"/>
      <c r="D2" s="412"/>
      <c r="E2" s="412"/>
      <c r="F2" s="412"/>
      <c r="G2" s="412"/>
    </row>
    <row r="3" spans="1:7" ht="19.5" customHeight="1" thickBot="1">
      <c r="A3" s="101" t="s">
        <v>219</v>
      </c>
      <c r="B3" s="102"/>
      <c r="C3" s="102"/>
      <c r="D3" s="103"/>
      <c r="E3" s="207"/>
      <c r="F3" s="103"/>
      <c r="G3" s="103" t="s">
        <v>242</v>
      </c>
    </row>
    <row r="4" spans="1:7" s="5" customFormat="1" ht="24.75" customHeight="1">
      <c r="A4" s="414" t="s">
        <v>62</v>
      </c>
      <c r="B4" s="416" t="s">
        <v>285</v>
      </c>
      <c r="C4" s="416" t="s">
        <v>286</v>
      </c>
      <c r="D4" s="418" t="s">
        <v>288</v>
      </c>
      <c r="E4" s="419"/>
      <c r="F4" s="416" t="s">
        <v>123</v>
      </c>
      <c r="G4" s="420" t="s">
        <v>63</v>
      </c>
    </row>
    <row r="5" spans="1:7" s="5" customFormat="1" ht="32.25" customHeight="1">
      <c r="A5" s="415"/>
      <c r="B5" s="417"/>
      <c r="C5" s="417"/>
      <c r="D5" s="133" t="s">
        <v>23</v>
      </c>
      <c r="E5" s="205" t="s">
        <v>46</v>
      </c>
      <c r="F5" s="417"/>
      <c r="G5" s="421"/>
    </row>
    <row r="6" spans="1:7" ht="23.25" customHeight="1">
      <c r="A6" s="110" t="s">
        <v>44</v>
      </c>
      <c r="B6" s="111">
        <v>13015</v>
      </c>
      <c r="C6" s="32">
        <v>11006</v>
      </c>
      <c r="D6" s="111">
        <v>13118</v>
      </c>
      <c r="E6" s="111">
        <v>9533</v>
      </c>
      <c r="F6" s="112">
        <f>D6/C6*100</f>
        <v>119.18953298200981</v>
      </c>
      <c r="G6" s="113">
        <f>(D6/B6-1)*100</f>
        <v>0.7913945447560522</v>
      </c>
    </row>
    <row r="7" spans="1:7" ht="23.25" customHeight="1">
      <c r="A7" s="110" t="s">
        <v>24</v>
      </c>
      <c r="B7" s="111"/>
      <c r="C7" s="32"/>
      <c r="D7" s="111"/>
      <c r="E7" s="111"/>
      <c r="F7" s="112"/>
      <c r="G7" s="113"/>
    </row>
    <row r="8" spans="1:7" ht="23.25" customHeight="1">
      <c r="A8" s="110" t="s">
        <v>25</v>
      </c>
      <c r="B8" s="111">
        <v>22</v>
      </c>
      <c r="C8" s="32"/>
      <c r="D8" s="111">
        <v>52</v>
      </c>
      <c r="E8" s="111">
        <v>52</v>
      </c>
      <c r="F8" s="112"/>
      <c r="G8" s="113"/>
    </row>
    <row r="9" spans="1:7" ht="23.25" customHeight="1">
      <c r="A9" s="110" t="s">
        <v>26</v>
      </c>
      <c r="B9" s="111">
        <v>2874</v>
      </c>
      <c r="C9" s="32">
        <v>2743</v>
      </c>
      <c r="D9" s="111">
        <v>2760</v>
      </c>
      <c r="E9" s="111">
        <v>2760</v>
      </c>
      <c r="F9" s="112">
        <f aca="true" t="shared" si="0" ref="F9:F30">D9/C9*100</f>
        <v>100.6197593875319</v>
      </c>
      <c r="G9" s="113">
        <f aca="true" t="shared" si="1" ref="G9:G30">(D9/B9-1)*100</f>
        <v>-3.9665970772442605</v>
      </c>
    </row>
    <row r="10" spans="1:7" ht="23.25" customHeight="1">
      <c r="A10" s="110" t="s">
        <v>27</v>
      </c>
      <c r="B10" s="111">
        <v>7416</v>
      </c>
      <c r="C10" s="32">
        <v>7648</v>
      </c>
      <c r="D10" s="111">
        <v>7882</v>
      </c>
      <c r="E10" s="111">
        <v>7882</v>
      </c>
      <c r="F10" s="112">
        <f t="shared" si="0"/>
        <v>103.05962343096233</v>
      </c>
      <c r="G10" s="113">
        <f t="shared" si="1"/>
        <v>6.283710895361372</v>
      </c>
    </row>
    <row r="11" spans="1:7" ht="23.25" customHeight="1">
      <c r="A11" s="110" t="s">
        <v>28</v>
      </c>
      <c r="B11" s="111">
        <v>427</v>
      </c>
      <c r="C11" s="32">
        <v>405</v>
      </c>
      <c r="D11" s="111">
        <v>1273</v>
      </c>
      <c r="E11" s="111">
        <v>1263</v>
      </c>
      <c r="F11" s="112">
        <f t="shared" si="0"/>
        <v>314.32098765432096</v>
      </c>
      <c r="G11" s="113">
        <f t="shared" si="1"/>
        <v>198.12646370023418</v>
      </c>
    </row>
    <row r="12" spans="1:7" ht="23.25" customHeight="1">
      <c r="A12" s="110" t="s">
        <v>29</v>
      </c>
      <c r="B12" s="111">
        <v>1474</v>
      </c>
      <c r="C12" s="32">
        <v>2167</v>
      </c>
      <c r="D12" s="111">
        <v>1399</v>
      </c>
      <c r="E12" s="111">
        <v>1294</v>
      </c>
      <c r="F12" s="112">
        <f t="shared" si="0"/>
        <v>64.55929856945085</v>
      </c>
      <c r="G12" s="113">
        <f t="shared" si="1"/>
        <v>-5.0881953867028535</v>
      </c>
    </row>
    <row r="13" spans="1:7" ht="23.25" customHeight="1">
      <c r="A13" s="110" t="s">
        <v>45</v>
      </c>
      <c r="B13" s="111">
        <v>6069</v>
      </c>
      <c r="C13" s="32">
        <v>6749</v>
      </c>
      <c r="D13" s="111">
        <v>6830</v>
      </c>
      <c r="E13" s="111">
        <v>5969</v>
      </c>
      <c r="F13" s="112">
        <f t="shared" si="0"/>
        <v>101.20017780411912</v>
      </c>
      <c r="G13" s="113">
        <f t="shared" si="1"/>
        <v>12.539133300378968</v>
      </c>
    </row>
    <row r="14" spans="1:10" ht="23.25" customHeight="1">
      <c r="A14" s="110" t="s">
        <v>266</v>
      </c>
      <c r="B14" s="111">
        <v>6776</v>
      </c>
      <c r="C14" s="32">
        <v>6627</v>
      </c>
      <c r="D14" s="111">
        <v>6130</v>
      </c>
      <c r="E14" s="111">
        <v>5790</v>
      </c>
      <c r="F14" s="112">
        <f t="shared" si="0"/>
        <v>92.5003772446054</v>
      </c>
      <c r="G14" s="113">
        <f t="shared" si="1"/>
        <v>-9.53364817001181</v>
      </c>
      <c r="I14" s="198"/>
      <c r="J14" s="198"/>
    </row>
    <row r="15" spans="1:10" ht="23.25" customHeight="1">
      <c r="A15" s="110" t="s">
        <v>30</v>
      </c>
      <c r="B15" s="111">
        <v>4702</v>
      </c>
      <c r="C15" s="32">
        <v>2010</v>
      </c>
      <c r="D15" s="111">
        <v>6432</v>
      </c>
      <c r="E15" s="111">
        <v>6324</v>
      </c>
      <c r="F15" s="112">
        <f t="shared" si="0"/>
        <v>320</v>
      </c>
      <c r="G15" s="113">
        <f t="shared" si="1"/>
        <v>36.79285410463633</v>
      </c>
      <c r="I15" s="198"/>
      <c r="J15" s="198"/>
    </row>
    <row r="16" spans="1:10" ht="23.25" customHeight="1">
      <c r="A16" s="110" t="s">
        <v>31</v>
      </c>
      <c r="B16" s="111">
        <v>14435</v>
      </c>
      <c r="C16" s="192">
        <v>1390</v>
      </c>
      <c r="D16" s="111">
        <v>11477</v>
      </c>
      <c r="E16" s="111">
        <v>11412</v>
      </c>
      <c r="F16" s="112">
        <f t="shared" si="0"/>
        <v>825.68345323741</v>
      </c>
      <c r="G16" s="113">
        <f t="shared" si="1"/>
        <v>-20.491860062348454</v>
      </c>
      <c r="I16" s="198"/>
      <c r="J16" s="198"/>
    </row>
    <row r="17" spans="1:10" ht="23.25" customHeight="1">
      <c r="A17" s="110" t="s">
        <v>32</v>
      </c>
      <c r="B17" s="111">
        <v>17722</v>
      </c>
      <c r="C17" s="192">
        <v>18720</v>
      </c>
      <c r="D17" s="111">
        <v>19273</v>
      </c>
      <c r="E17" s="111">
        <v>14795</v>
      </c>
      <c r="F17" s="112">
        <f t="shared" si="0"/>
        <v>102.95405982905983</v>
      </c>
      <c r="G17" s="113">
        <f t="shared" si="1"/>
        <v>8.751833878794724</v>
      </c>
      <c r="I17" s="198"/>
      <c r="J17" s="198"/>
    </row>
    <row r="18" spans="1:10" ht="23.25" customHeight="1">
      <c r="A18" s="110" t="s">
        <v>33</v>
      </c>
      <c r="B18" s="111">
        <v>751</v>
      </c>
      <c r="C18" s="192">
        <v>499</v>
      </c>
      <c r="D18" s="111">
        <v>894</v>
      </c>
      <c r="E18" s="111">
        <v>872</v>
      </c>
      <c r="F18" s="112">
        <f t="shared" si="0"/>
        <v>179.15831663326654</v>
      </c>
      <c r="G18" s="113">
        <f t="shared" si="1"/>
        <v>19.041278295605867</v>
      </c>
      <c r="I18" s="198"/>
      <c r="J18" s="198"/>
    </row>
    <row r="19" spans="1:7" ht="23.25" customHeight="1">
      <c r="A19" s="114" t="s">
        <v>34</v>
      </c>
      <c r="B19" s="111">
        <v>406</v>
      </c>
      <c r="C19" s="32">
        <v>205</v>
      </c>
      <c r="D19" s="111"/>
      <c r="E19" s="111"/>
      <c r="F19" s="112">
        <f t="shared" si="0"/>
        <v>0</v>
      </c>
      <c r="G19" s="113">
        <f t="shared" si="1"/>
        <v>-100</v>
      </c>
    </row>
    <row r="20" spans="1:7" ht="23.25" customHeight="1">
      <c r="A20" s="114" t="s">
        <v>35</v>
      </c>
      <c r="B20" s="111">
        <v>1514</v>
      </c>
      <c r="C20" s="32">
        <v>434</v>
      </c>
      <c r="D20" s="111">
        <v>370</v>
      </c>
      <c r="E20" s="111">
        <v>320</v>
      </c>
      <c r="F20" s="112">
        <f t="shared" si="0"/>
        <v>85.25345622119815</v>
      </c>
      <c r="G20" s="113">
        <f t="shared" si="1"/>
        <v>-75.56142668428005</v>
      </c>
    </row>
    <row r="21" spans="1:7" ht="23.25" customHeight="1">
      <c r="A21" s="115" t="s">
        <v>36</v>
      </c>
      <c r="B21" s="111">
        <v>1</v>
      </c>
      <c r="C21" s="32">
        <v>0</v>
      </c>
      <c r="D21" s="111"/>
      <c r="E21" s="111"/>
      <c r="F21" s="112"/>
      <c r="G21" s="113">
        <f t="shared" si="1"/>
        <v>-100</v>
      </c>
    </row>
    <row r="22" spans="1:7" ht="23.25" customHeight="1">
      <c r="A22" s="114" t="s">
        <v>37</v>
      </c>
      <c r="B22" s="111"/>
      <c r="C22" s="32"/>
      <c r="D22" s="111"/>
      <c r="E22" s="111"/>
      <c r="F22" s="112"/>
      <c r="G22" s="113"/>
    </row>
    <row r="23" spans="1:7" ht="23.25" customHeight="1">
      <c r="A23" s="114" t="s">
        <v>267</v>
      </c>
      <c r="B23" s="111">
        <v>1611</v>
      </c>
      <c r="C23" s="192">
        <v>991</v>
      </c>
      <c r="D23" s="111">
        <v>590</v>
      </c>
      <c r="E23" s="111">
        <v>590</v>
      </c>
      <c r="F23" s="112">
        <f t="shared" si="0"/>
        <v>59.53582240161454</v>
      </c>
      <c r="G23" s="113">
        <f t="shared" si="1"/>
        <v>-63.37678460583489</v>
      </c>
    </row>
    <row r="24" spans="1:7" ht="23.25" customHeight="1">
      <c r="A24" s="114" t="s">
        <v>38</v>
      </c>
      <c r="B24" s="111">
        <v>309</v>
      </c>
      <c r="C24" s="32">
        <v>2631</v>
      </c>
      <c r="D24" s="111">
        <v>107</v>
      </c>
      <c r="E24" s="111">
        <v>107</v>
      </c>
      <c r="F24" s="112">
        <f t="shared" si="0"/>
        <v>4.066894716837704</v>
      </c>
      <c r="G24" s="113">
        <f t="shared" si="1"/>
        <v>-65.37216828478964</v>
      </c>
    </row>
    <row r="25" spans="1:7" ht="23.25" customHeight="1">
      <c r="A25" s="114" t="s">
        <v>289</v>
      </c>
      <c r="B25" s="111"/>
      <c r="C25" s="32">
        <v>371</v>
      </c>
      <c r="D25" s="111">
        <v>503</v>
      </c>
      <c r="E25" s="111">
        <v>349</v>
      </c>
      <c r="F25" s="112"/>
      <c r="G25" s="113"/>
    </row>
    <row r="26" spans="1:7" ht="23.25" customHeight="1">
      <c r="A26" s="115" t="s">
        <v>40</v>
      </c>
      <c r="B26" s="111"/>
      <c r="C26" s="32">
        <v>800</v>
      </c>
      <c r="D26" s="111"/>
      <c r="E26" s="111"/>
      <c r="F26" s="112">
        <f>D26/C25*100</f>
        <v>0</v>
      </c>
      <c r="G26" s="113"/>
    </row>
    <row r="27" spans="1:7" ht="23.25" customHeight="1">
      <c r="A27" s="114" t="s">
        <v>41</v>
      </c>
      <c r="B27" s="111">
        <v>482</v>
      </c>
      <c r="C27" s="32">
        <v>541</v>
      </c>
      <c r="D27" s="111">
        <v>566</v>
      </c>
      <c r="E27" s="111">
        <v>566</v>
      </c>
      <c r="F27" s="112">
        <f>D27/C26*100</f>
        <v>70.75</v>
      </c>
      <c r="G27" s="113"/>
    </row>
    <row r="28" spans="1:7" ht="23.25" customHeight="1">
      <c r="A28" s="114" t="s">
        <v>124</v>
      </c>
      <c r="B28" s="111">
        <v>2</v>
      </c>
      <c r="C28" s="32"/>
      <c r="D28" s="111">
        <v>5</v>
      </c>
      <c r="E28" s="111">
        <v>5</v>
      </c>
      <c r="F28" s="112">
        <f>D28/C27*100</f>
        <v>0.9242144177449169</v>
      </c>
      <c r="G28" s="113"/>
    </row>
    <row r="29" spans="1:7" ht="23.25" customHeight="1">
      <c r="A29" s="110" t="s">
        <v>125</v>
      </c>
      <c r="B29" s="111">
        <v>10</v>
      </c>
      <c r="C29" s="3"/>
      <c r="D29" s="111"/>
      <c r="E29" s="111"/>
      <c r="F29" s="112"/>
      <c r="G29" s="113"/>
    </row>
    <row r="30" spans="1:7" ht="23.25" customHeight="1" thickBot="1">
      <c r="A30" s="116" t="s">
        <v>48</v>
      </c>
      <c r="B30" s="117">
        <f>SUM(B6:B29)</f>
        <v>80018</v>
      </c>
      <c r="C30" s="117">
        <f>SUM(C6:C29)</f>
        <v>65937</v>
      </c>
      <c r="D30" s="117">
        <f>SUM(D6:D29)</f>
        <v>79661</v>
      </c>
      <c r="E30" s="206">
        <f>SUM(E6:E29)</f>
        <v>69883</v>
      </c>
      <c r="F30" s="130">
        <f t="shared" si="0"/>
        <v>120.81380711891654</v>
      </c>
      <c r="G30" s="118">
        <f t="shared" si="1"/>
        <v>-0.4461496163363221</v>
      </c>
    </row>
    <row r="31" spans="1:7" ht="26.25" customHeight="1">
      <c r="A31" s="14"/>
      <c r="E31" s="208"/>
      <c r="G31" s="10"/>
    </row>
  </sheetData>
  <sheetProtection/>
  <mergeCells count="7">
    <mergeCell ref="A2:G2"/>
    <mergeCell ref="A4:A5"/>
    <mergeCell ref="B4:B5"/>
    <mergeCell ref="D4:E4"/>
    <mergeCell ref="G4:G5"/>
    <mergeCell ref="C4:C5"/>
    <mergeCell ref="F4:F5"/>
  </mergeCells>
  <printOptions horizontalCentered="1"/>
  <pageMargins left="0.7086614173228347" right="0.2755905511811024" top="0.5905511811023623" bottom="0.4330708661417323" header="0.4330708661417323" footer="0.31496062992125984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00B050"/>
  </sheetPr>
  <dimension ref="A1:D31"/>
  <sheetViews>
    <sheetView zoomScalePageLayoutView="0" workbookViewId="0" topLeftCell="A16">
      <selection activeCell="B29" sqref="B29"/>
    </sheetView>
  </sheetViews>
  <sheetFormatPr defaultColWidth="9.140625" defaultRowHeight="15"/>
  <cols>
    <col min="1" max="1" width="58.421875" style="23" customWidth="1"/>
    <col min="2" max="4" width="10.140625" style="23" customWidth="1"/>
    <col min="5" max="16384" width="9.00390625" style="23" customWidth="1"/>
  </cols>
  <sheetData>
    <row r="1" spans="1:4" ht="27">
      <c r="A1" s="460" t="s">
        <v>1108</v>
      </c>
      <c r="B1" s="461"/>
      <c r="C1" s="461"/>
      <c r="D1" s="461"/>
    </row>
    <row r="3" spans="1:4" ht="15" thickBot="1">
      <c r="A3" s="344" t="s">
        <v>1105</v>
      </c>
      <c r="B3" s="189"/>
      <c r="C3" s="189"/>
      <c r="D3" s="183" t="s">
        <v>173</v>
      </c>
    </row>
    <row r="4" spans="1:4" ht="13.5">
      <c r="A4" s="462" t="s">
        <v>236</v>
      </c>
      <c r="B4" s="464" t="s">
        <v>319</v>
      </c>
      <c r="C4" s="466" t="s">
        <v>320</v>
      </c>
      <c r="D4" s="468" t="s">
        <v>324</v>
      </c>
    </row>
    <row r="5" spans="1:4" ht="38.25" customHeight="1">
      <c r="A5" s="463"/>
      <c r="B5" s="465"/>
      <c r="C5" s="467"/>
      <c r="D5" s="469"/>
    </row>
    <row r="6" spans="1:4" ht="22.5" customHeight="1">
      <c r="A6" s="92" t="s">
        <v>126</v>
      </c>
      <c r="B6" s="79">
        <v>60</v>
      </c>
      <c r="C6" s="79">
        <v>50</v>
      </c>
      <c r="D6" s="72"/>
    </row>
    <row r="7" spans="1:4" ht="22.5" customHeight="1">
      <c r="A7" s="92" t="s">
        <v>133</v>
      </c>
      <c r="B7" s="79"/>
      <c r="C7" s="79"/>
      <c r="D7" s="72"/>
    </row>
    <row r="8" spans="1:4" ht="22.5" customHeight="1">
      <c r="A8" s="92" t="s">
        <v>134</v>
      </c>
      <c r="B8" s="79"/>
      <c r="C8" s="79"/>
      <c r="D8" s="72"/>
    </row>
    <row r="9" spans="1:4" ht="22.5" customHeight="1">
      <c r="A9" s="92" t="s">
        <v>135</v>
      </c>
      <c r="B9" s="79">
        <v>60</v>
      </c>
      <c r="C9" s="79">
        <v>50</v>
      </c>
      <c r="D9" s="72"/>
    </row>
    <row r="10" spans="1:4" ht="22.5" customHeight="1">
      <c r="A10" s="92" t="s">
        <v>127</v>
      </c>
      <c r="B10" s="79"/>
      <c r="C10" s="80"/>
      <c r="D10" s="72"/>
    </row>
    <row r="11" spans="1:4" ht="22.5" customHeight="1">
      <c r="A11" s="92" t="s">
        <v>160</v>
      </c>
      <c r="B11" s="79"/>
      <c r="C11" s="79"/>
      <c r="D11" s="72"/>
    </row>
    <row r="12" spans="1:4" ht="22.5" customHeight="1">
      <c r="A12" s="92" t="s">
        <v>161</v>
      </c>
      <c r="B12" s="79"/>
      <c r="C12" s="79"/>
      <c r="D12" s="72"/>
    </row>
    <row r="13" spans="1:4" ht="22.5" customHeight="1">
      <c r="A13" s="92" t="s">
        <v>162</v>
      </c>
      <c r="B13" s="79"/>
      <c r="C13" s="79"/>
      <c r="D13" s="72"/>
    </row>
    <row r="14" spans="1:4" ht="22.5" customHeight="1">
      <c r="A14" s="92" t="s">
        <v>128</v>
      </c>
      <c r="B14" s="79"/>
      <c r="C14" s="79"/>
      <c r="D14" s="72"/>
    </row>
    <row r="15" spans="1:4" ht="22.5" customHeight="1">
      <c r="A15" s="92" t="s">
        <v>163</v>
      </c>
      <c r="B15" s="79"/>
      <c r="C15" s="79"/>
      <c r="D15" s="72"/>
    </row>
    <row r="16" spans="1:4" ht="22.5" customHeight="1">
      <c r="A16" s="92" t="s">
        <v>164</v>
      </c>
      <c r="B16" s="79"/>
      <c r="C16" s="79"/>
      <c r="D16" s="72"/>
    </row>
    <row r="17" spans="1:4" ht="22.5" customHeight="1">
      <c r="A17" s="92" t="s">
        <v>165</v>
      </c>
      <c r="B17" s="79"/>
      <c r="C17" s="79"/>
      <c r="D17" s="72"/>
    </row>
    <row r="18" spans="1:4" ht="22.5" customHeight="1">
      <c r="A18" s="92" t="s">
        <v>129</v>
      </c>
      <c r="B18" s="79"/>
      <c r="C18" s="79"/>
      <c r="D18" s="72"/>
    </row>
    <row r="19" spans="1:4" ht="22.5" customHeight="1">
      <c r="A19" s="92" t="s">
        <v>166</v>
      </c>
      <c r="B19" s="79"/>
      <c r="C19" s="79"/>
      <c r="D19" s="72"/>
    </row>
    <row r="20" spans="1:4" ht="22.5" customHeight="1">
      <c r="A20" s="92" t="s">
        <v>167</v>
      </c>
      <c r="B20" s="79"/>
      <c r="C20" s="79"/>
      <c r="D20" s="72"/>
    </row>
    <row r="21" spans="1:4" ht="22.5" customHeight="1">
      <c r="A21" s="92" t="s">
        <v>168</v>
      </c>
      <c r="B21" s="79"/>
      <c r="C21" s="79"/>
      <c r="D21" s="72"/>
    </row>
    <row r="22" spans="1:4" ht="22.5" customHeight="1">
      <c r="A22" s="92" t="s">
        <v>130</v>
      </c>
      <c r="B22" s="79"/>
      <c r="C22" s="79"/>
      <c r="D22" s="72"/>
    </row>
    <row r="23" spans="1:4" ht="22.5" customHeight="1">
      <c r="A23" s="92" t="s">
        <v>136</v>
      </c>
      <c r="B23" s="79"/>
      <c r="C23" s="79"/>
      <c r="D23" s="72"/>
    </row>
    <row r="24" spans="1:4" ht="22.5" customHeight="1">
      <c r="A24" s="92" t="s">
        <v>131</v>
      </c>
      <c r="B24" s="79"/>
      <c r="C24" s="79"/>
      <c r="D24" s="72"/>
    </row>
    <row r="25" spans="1:4" ht="22.5" customHeight="1">
      <c r="A25" s="93" t="s">
        <v>237</v>
      </c>
      <c r="B25" s="79">
        <v>60</v>
      </c>
      <c r="C25" s="79">
        <v>50</v>
      </c>
      <c r="D25" s="72"/>
    </row>
    <row r="26" spans="1:4" ht="22.5" customHeight="1">
      <c r="A26" s="178"/>
      <c r="B26" s="25"/>
      <c r="C26" s="79"/>
      <c r="D26" s="72"/>
    </row>
    <row r="27" spans="1:4" ht="22.5" customHeight="1">
      <c r="A27" s="94" t="s">
        <v>179</v>
      </c>
      <c r="B27" s="82"/>
      <c r="C27" s="81"/>
      <c r="D27" s="72"/>
    </row>
    <row r="28" spans="1:4" ht="22.5" customHeight="1">
      <c r="A28" s="95" t="s">
        <v>238</v>
      </c>
      <c r="B28" s="83"/>
      <c r="C28" s="83"/>
      <c r="D28" s="72"/>
    </row>
    <row r="29" spans="1:4" ht="22.5" customHeight="1">
      <c r="A29" s="94" t="s">
        <v>181</v>
      </c>
      <c r="B29" s="82"/>
      <c r="C29" s="82"/>
      <c r="D29" s="72"/>
    </row>
    <row r="30" spans="1:4" ht="22.5" customHeight="1">
      <c r="A30" s="94"/>
      <c r="B30" s="82"/>
      <c r="C30" s="82"/>
      <c r="D30" s="72"/>
    </row>
    <row r="31" spans="1:4" ht="22.5" customHeight="1" thickBot="1">
      <c r="A31" s="96" t="s">
        <v>239</v>
      </c>
      <c r="B31" s="170">
        <v>60</v>
      </c>
      <c r="C31" s="97">
        <v>50</v>
      </c>
      <c r="D31" s="73"/>
    </row>
  </sheetData>
  <sheetProtection/>
  <mergeCells count="5">
    <mergeCell ref="A1:D1"/>
    <mergeCell ref="A4:A5"/>
    <mergeCell ref="B4:B5"/>
    <mergeCell ref="C4:C5"/>
    <mergeCell ref="D4:D5"/>
  </mergeCells>
  <printOptions/>
  <pageMargins left="0.7" right="0.7" top="0.75" bottom="0.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00B050"/>
  </sheetPr>
  <dimension ref="A1:D32"/>
  <sheetViews>
    <sheetView zoomScalePageLayoutView="0" workbookViewId="0" topLeftCell="A16">
      <selection activeCell="A1" sqref="A1:IV16384"/>
    </sheetView>
  </sheetViews>
  <sheetFormatPr defaultColWidth="9.140625" defaultRowHeight="15"/>
  <cols>
    <col min="1" max="1" width="44.28125" style="23" customWidth="1"/>
    <col min="2" max="3" width="14.00390625" style="23" customWidth="1"/>
    <col min="4" max="4" width="13.00390625" style="23" customWidth="1"/>
    <col min="5" max="16384" width="9.00390625" style="23" customWidth="1"/>
  </cols>
  <sheetData>
    <row r="1" spans="1:4" ht="38.25" customHeight="1">
      <c r="A1" s="447" t="s">
        <v>1107</v>
      </c>
      <c r="B1" s="447"/>
      <c r="C1" s="447"/>
      <c r="D1" s="447"/>
    </row>
    <row r="3" spans="1:4" ht="15" thickBot="1">
      <c r="A3" s="345" t="s">
        <v>1106</v>
      </c>
      <c r="B3" s="190"/>
      <c r="C3" s="181"/>
      <c r="D3" s="37" t="s">
        <v>173</v>
      </c>
    </row>
    <row r="4" spans="1:4" ht="13.5">
      <c r="A4" s="470" t="s">
        <v>240</v>
      </c>
      <c r="B4" s="472" t="s">
        <v>325</v>
      </c>
      <c r="C4" s="474" t="s">
        <v>322</v>
      </c>
      <c r="D4" s="476" t="s">
        <v>323</v>
      </c>
    </row>
    <row r="5" spans="1:4" ht="22.5" customHeight="1">
      <c r="A5" s="471"/>
      <c r="B5" s="473"/>
      <c r="C5" s="475"/>
      <c r="D5" s="477"/>
    </row>
    <row r="6" spans="1:4" ht="23.25" customHeight="1">
      <c r="A6" s="87" t="s">
        <v>137</v>
      </c>
      <c r="B6" s="84"/>
      <c r="C6" s="85"/>
      <c r="D6" s="295"/>
    </row>
    <row r="7" spans="1:4" ht="23.25" customHeight="1">
      <c r="A7" s="88" t="s">
        <v>138</v>
      </c>
      <c r="B7" s="84"/>
      <c r="C7" s="294"/>
      <c r="D7" s="295"/>
    </row>
    <row r="8" spans="1:4" ht="23.25" customHeight="1">
      <c r="A8" s="88" t="s">
        <v>139</v>
      </c>
      <c r="B8" s="84"/>
      <c r="C8" s="294"/>
      <c r="D8" s="295"/>
    </row>
    <row r="9" spans="1:4" ht="23.25" customHeight="1">
      <c r="A9" s="88" t="s">
        <v>140</v>
      </c>
      <c r="B9" s="84"/>
      <c r="C9" s="294"/>
      <c r="D9" s="295"/>
    </row>
    <row r="10" spans="1:4" ht="23.25" customHeight="1">
      <c r="A10" s="88" t="s">
        <v>141</v>
      </c>
      <c r="B10" s="84"/>
      <c r="C10" s="294"/>
      <c r="D10" s="295"/>
    </row>
    <row r="11" spans="1:4" ht="23.25" customHeight="1">
      <c r="A11" s="88" t="s">
        <v>142</v>
      </c>
      <c r="B11" s="84"/>
      <c r="C11" s="294"/>
      <c r="D11" s="295"/>
    </row>
    <row r="12" spans="1:4" ht="23.25" customHeight="1">
      <c r="A12" s="88" t="s">
        <v>143</v>
      </c>
      <c r="B12" s="84"/>
      <c r="C12" s="294"/>
      <c r="D12" s="295"/>
    </row>
    <row r="13" spans="1:4" ht="23.25" customHeight="1">
      <c r="A13" s="89" t="s">
        <v>144</v>
      </c>
      <c r="B13" s="86"/>
      <c r="C13" s="294"/>
      <c r="D13" s="295"/>
    </row>
    <row r="14" spans="1:4" ht="23.25" customHeight="1">
      <c r="A14" s="88" t="s">
        <v>145</v>
      </c>
      <c r="B14" s="84"/>
      <c r="C14" s="294"/>
      <c r="D14" s="295"/>
    </row>
    <row r="15" spans="1:4" ht="23.25" customHeight="1">
      <c r="A15" s="89" t="s">
        <v>146</v>
      </c>
      <c r="B15" s="86"/>
      <c r="C15" s="294"/>
      <c r="D15" s="295"/>
    </row>
    <row r="16" spans="1:4" ht="23.25" customHeight="1">
      <c r="A16" s="88" t="s">
        <v>147</v>
      </c>
      <c r="B16" s="84"/>
      <c r="C16" s="294"/>
      <c r="D16" s="295"/>
    </row>
    <row r="17" spans="1:4" ht="23.25" customHeight="1">
      <c r="A17" s="89" t="s">
        <v>148</v>
      </c>
      <c r="B17" s="86"/>
      <c r="C17" s="294"/>
      <c r="D17" s="295"/>
    </row>
    <row r="18" spans="1:4" ht="23.25" customHeight="1">
      <c r="A18" s="89" t="s">
        <v>149</v>
      </c>
      <c r="B18" s="86"/>
      <c r="C18" s="294"/>
      <c r="D18" s="295"/>
    </row>
    <row r="19" spans="1:4" ht="23.25" customHeight="1">
      <c r="A19" s="89" t="s">
        <v>150</v>
      </c>
      <c r="B19" s="86"/>
      <c r="C19" s="294"/>
      <c r="D19" s="295"/>
    </row>
    <row r="20" spans="1:4" ht="23.25" customHeight="1">
      <c r="A20" s="89" t="s">
        <v>151</v>
      </c>
      <c r="B20" s="86"/>
      <c r="C20" s="294"/>
      <c r="D20" s="295"/>
    </row>
    <row r="21" spans="1:4" ht="23.25" customHeight="1">
      <c r="A21" s="89" t="s">
        <v>152</v>
      </c>
      <c r="B21" s="86"/>
      <c r="C21" s="294"/>
      <c r="D21" s="295"/>
    </row>
    <row r="22" spans="1:4" ht="23.25" customHeight="1">
      <c r="A22" s="89" t="s">
        <v>153</v>
      </c>
      <c r="B22" s="86"/>
      <c r="C22" s="294"/>
      <c r="D22" s="295"/>
    </row>
    <row r="23" spans="1:4" ht="23.25" customHeight="1">
      <c r="A23" s="89" t="s">
        <v>154</v>
      </c>
      <c r="B23" s="171">
        <v>50</v>
      </c>
      <c r="C23" s="171">
        <v>50</v>
      </c>
      <c r="D23" s="295"/>
    </row>
    <row r="24" spans="1:4" ht="23.25" customHeight="1">
      <c r="A24" s="89" t="s">
        <v>155</v>
      </c>
      <c r="B24" s="171">
        <v>50</v>
      </c>
      <c r="C24" s="171">
        <v>50</v>
      </c>
      <c r="D24" s="295"/>
    </row>
    <row r="25" spans="1:4" ht="23.25" customHeight="1">
      <c r="A25" s="90" t="s">
        <v>156</v>
      </c>
      <c r="B25" s="86"/>
      <c r="C25" s="86"/>
      <c r="D25" s="295"/>
    </row>
    <row r="26" spans="1:4" ht="23.25" customHeight="1">
      <c r="A26" s="88" t="s">
        <v>157</v>
      </c>
      <c r="B26" s="84"/>
      <c r="C26" s="84"/>
      <c r="D26" s="295"/>
    </row>
    <row r="27" spans="1:4" ht="23.25" customHeight="1">
      <c r="A27" s="88" t="s">
        <v>158</v>
      </c>
      <c r="B27" s="84"/>
      <c r="C27" s="84"/>
      <c r="D27" s="295"/>
    </row>
    <row r="28" spans="1:4" ht="23.25" customHeight="1">
      <c r="A28" s="89" t="s">
        <v>159</v>
      </c>
      <c r="B28" s="86"/>
      <c r="C28" s="86"/>
      <c r="D28" s="295"/>
    </row>
    <row r="29" spans="1:4" ht="23.25" customHeight="1">
      <c r="A29" s="89" t="s">
        <v>169</v>
      </c>
      <c r="B29" s="86"/>
      <c r="C29" s="86"/>
      <c r="D29" s="295"/>
    </row>
    <row r="30" spans="1:4" ht="23.25" customHeight="1" thickBot="1">
      <c r="A30" s="91" t="s">
        <v>132</v>
      </c>
      <c r="B30" s="172">
        <v>50</v>
      </c>
      <c r="C30" s="172">
        <v>50</v>
      </c>
      <c r="D30" s="299"/>
    </row>
    <row r="32" spans="1:2" ht="13.5">
      <c r="A32" s="21"/>
      <c r="B32" s="21"/>
    </row>
  </sheetData>
  <sheetProtection/>
  <mergeCells count="5">
    <mergeCell ref="A1:D1"/>
    <mergeCell ref="A4:A5"/>
    <mergeCell ref="B4:B5"/>
    <mergeCell ref="C4:C5"/>
    <mergeCell ref="D4:D5"/>
  </mergeCells>
  <printOptions/>
  <pageMargins left="0.7" right="0.7" top="0.75" bottom="0.75" header="0.3" footer="0.3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00B050"/>
  </sheetPr>
  <dimension ref="A1:I31"/>
  <sheetViews>
    <sheetView zoomScalePageLayoutView="0" workbookViewId="0" topLeftCell="A16">
      <selection activeCell="D32" sqref="D32"/>
    </sheetView>
  </sheetViews>
  <sheetFormatPr defaultColWidth="9.140625" defaultRowHeight="15"/>
  <cols>
    <col min="1" max="1" width="44.28125" style="23" customWidth="1"/>
    <col min="2" max="2" width="11.7109375" style="23" customWidth="1"/>
    <col min="3" max="3" width="14.00390625" style="23" customWidth="1"/>
    <col min="4" max="4" width="13.00390625" style="23" customWidth="1"/>
    <col min="5" max="16384" width="9.00390625" style="23" customWidth="1"/>
  </cols>
  <sheetData>
    <row r="1" spans="1:9" ht="38.25" customHeight="1">
      <c r="A1" s="447" t="s">
        <v>1110</v>
      </c>
      <c r="B1" s="447"/>
      <c r="C1" s="447"/>
      <c r="D1" s="447"/>
      <c r="E1" s="447"/>
      <c r="F1" s="447"/>
      <c r="G1" s="447"/>
      <c r="H1" s="447"/>
      <c r="I1" s="447"/>
    </row>
    <row r="3" spans="1:9" ht="14.25">
      <c r="A3" s="345" t="s">
        <v>1109</v>
      </c>
      <c r="B3" s="190"/>
      <c r="C3" s="181"/>
      <c r="I3" s="37" t="s">
        <v>173</v>
      </c>
    </row>
    <row r="4" spans="1:9" ht="45" customHeight="1">
      <c r="A4" s="325"/>
      <c r="B4" s="333" t="s">
        <v>1092</v>
      </c>
      <c r="C4" s="300" t="s">
        <v>941</v>
      </c>
      <c r="D4" s="301" t="s">
        <v>942</v>
      </c>
      <c r="E4" s="300" t="s">
        <v>943</v>
      </c>
      <c r="F4" s="300" t="s">
        <v>944</v>
      </c>
      <c r="G4" s="300" t="s">
        <v>945</v>
      </c>
      <c r="H4" s="300" t="s">
        <v>946</v>
      </c>
      <c r="I4" s="300" t="s">
        <v>947</v>
      </c>
    </row>
    <row r="5" spans="1:9" ht="23.25" customHeight="1">
      <c r="A5" s="346" t="s">
        <v>137</v>
      </c>
      <c r="B5" s="84"/>
      <c r="C5" s="85"/>
      <c r="D5" s="294"/>
      <c r="E5" s="24"/>
      <c r="F5" s="24"/>
      <c r="G5" s="24"/>
      <c r="H5" s="24"/>
      <c r="I5" s="24"/>
    </row>
    <row r="6" spans="1:9" ht="23.25" customHeight="1">
      <c r="A6" s="84" t="s">
        <v>138</v>
      </c>
      <c r="B6" s="84"/>
      <c r="C6" s="294"/>
      <c r="D6" s="294"/>
      <c r="E6" s="24"/>
      <c r="F6" s="24"/>
      <c r="G6" s="24"/>
      <c r="H6" s="24"/>
      <c r="I6" s="24"/>
    </row>
    <row r="7" spans="1:9" ht="23.25" customHeight="1">
      <c r="A7" s="84" t="s">
        <v>139</v>
      </c>
      <c r="B7" s="84"/>
      <c r="C7" s="294"/>
      <c r="D7" s="294"/>
      <c r="E7" s="24"/>
      <c r="F7" s="24"/>
      <c r="G7" s="24"/>
      <c r="H7" s="24"/>
      <c r="I7" s="24"/>
    </row>
    <row r="8" spans="1:9" ht="23.25" customHeight="1">
      <c r="A8" s="84" t="s">
        <v>140</v>
      </c>
      <c r="B8" s="84"/>
      <c r="C8" s="294"/>
      <c r="D8" s="294"/>
      <c r="E8" s="24"/>
      <c r="F8" s="24"/>
      <c r="G8" s="24"/>
      <c r="H8" s="24"/>
      <c r="I8" s="24"/>
    </row>
    <row r="9" spans="1:9" ht="23.25" customHeight="1">
      <c r="A9" s="84" t="s">
        <v>141</v>
      </c>
      <c r="B9" s="84"/>
      <c r="C9" s="294"/>
      <c r="D9" s="294"/>
      <c r="E9" s="24"/>
      <c r="F9" s="24"/>
      <c r="G9" s="24"/>
      <c r="H9" s="24"/>
      <c r="I9" s="24"/>
    </row>
    <row r="10" spans="1:9" ht="23.25" customHeight="1">
      <c r="A10" s="84" t="s">
        <v>142</v>
      </c>
      <c r="B10" s="84"/>
      <c r="C10" s="294"/>
      <c r="D10" s="294"/>
      <c r="E10" s="24"/>
      <c r="F10" s="24"/>
      <c r="G10" s="24"/>
      <c r="H10" s="24"/>
      <c r="I10" s="24"/>
    </row>
    <row r="11" spans="1:9" ht="23.25" customHeight="1">
      <c r="A11" s="84" t="s">
        <v>143</v>
      </c>
      <c r="B11" s="84"/>
      <c r="C11" s="294"/>
      <c r="D11" s="294"/>
      <c r="E11" s="24"/>
      <c r="F11" s="24"/>
      <c r="G11" s="24"/>
      <c r="H11" s="24"/>
      <c r="I11" s="24"/>
    </row>
    <row r="12" spans="1:9" ht="23.25" customHeight="1">
      <c r="A12" s="86" t="s">
        <v>144</v>
      </c>
      <c r="B12" s="86"/>
      <c r="C12" s="294"/>
      <c r="D12" s="294"/>
      <c r="E12" s="24"/>
      <c r="F12" s="24"/>
      <c r="G12" s="24"/>
      <c r="H12" s="24"/>
      <c r="I12" s="24"/>
    </row>
    <row r="13" spans="1:9" ht="23.25" customHeight="1">
      <c r="A13" s="84" t="s">
        <v>145</v>
      </c>
      <c r="B13" s="84"/>
      <c r="C13" s="294"/>
      <c r="D13" s="294"/>
      <c r="E13" s="24"/>
      <c r="F13" s="24"/>
      <c r="G13" s="24"/>
      <c r="H13" s="24"/>
      <c r="I13" s="24"/>
    </row>
    <row r="14" spans="1:9" ht="23.25" customHeight="1">
      <c r="A14" s="86" t="s">
        <v>146</v>
      </c>
      <c r="B14" s="86"/>
      <c r="C14" s="294"/>
      <c r="D14" s="294"/>
      <c r="E14" s="24"/>
      <c r="F14" s="24"/>
      <c r="G14" s="24"/>
      <c r="H14" s="24"/>
      <c r="I14" s="24"/>
    </row>
    <row r="15" spans="1:9" ht="23.25" customHeight="1">
      <c r="A15" s="84" t="s">
        <v>147</v>
      </c>
      <c r="B15" s="84"/>
      <c r="C15" s="294"/>
      <c r="D15" s="294"/>
      <c r="E15" s="24"/>
      <c r="F15" s="24"/>
      <c r="G15" s="24"/>
      <c r="H15" s="24"/>
      <c r="I15" s="24"/>
    </row>
    <row r="16" spans="1:9" ht="23.25" customHeight="1">
      <c r="A16" s="86" t="s">
        <v>148</v>
      </c>
      <c r="B16" s="86"/>
      <c r="C16" s="294"/>
      <c r="D16" s="294"/>
      <c r="E16" s="24"/>
      <c r="F16" s="24"/>
      <c r="G16" s="24"/>
      <c r="H16" s="24"/>
      <c r="I16" s="24"/>
    </row>
    <row r="17" spans="1:9" ht="23.25" customHeight="1">
      <c r="A17" s="86" t="s">
        <v>149</v>
      </c>
      <c r="B17" s="86"/>
      <c r="C17" s="294"/>
      <c r="D17" s="294"/>
      <c r="E17" s="24"/>
      <c r="F17" s="24"/>
      <c r="G17" s="24"/>
      <c r="H17" s="24"/>
      <c r="I17" s="24"/>
    </row>
    <row r="18" spans="1:9" ht="23.25" customHeight="1">
      <c r="A18" s="86" t="s">
        <v>150</v>
      </c>
      <c r="B18" s="86"/>
      <c r="C18" s="294"/>
      <c r="D18" s="294"/>
      <c r="E18" s="24"/>
      <c r="F18" s="24"/>
      <c r="G18" s="24"/>
      <c r="H18" s="24"/>
      <c r="I18" s="24"/>
    </row>
    <row r="19" spans="1:9" ht="23.25" customHeight="1">
      <c r="A19" s="86" t="s">
        <v>151</v>
      </c>
      <c r="B19" s="86"/>
      <c r="C19" s="294"/>
      <c r="D19" s="294"/>
      <c r="E19" s="24"/>
      <c r="F19" s="24"/>
      <c r="G19" s="24"/>
      <c r="H19" s="24"/>
      <c r="I19" s="24"/>
    </row>
    <row r="20" spans="1:9" ht="23.25" customHeight="1">
      <c r="A20" s="86" t="s">
        <v>152</v>
      </c>
      <c r="B20" s="86"/>
      <c r="C20" s="294"/>
      <c r="D20" s="294"/>
      <c r="E20" s="24"/>
      <c r="F20" s="24"/>
      <c r="G20" s="24"/>
      <c r="H20" s="24"/>
      <c r="I20" s="24"/>
    </row>
    <row r="21" spans="1:9" ht="23.25" customHeight="1">
      <c r="A21" s="86" t="s">
        <v>153</v>
      </c>
      <c r="B21" s="86"/>
      <c r="C21" s="294"/>
      <c r="D21" s="294"/>
      <c r="E21" s="24"/>
      <c r="F21" s="24"/>
      <c r="G21" s="24"/>
      <c r="H21" s="24"/>
      <c r="I21" s="24"/>
    </row>
    <row r="22" spans="1:9" ht="23.25" customHeight="1">
      <c r="A22" s="86" t="s">
        <v>154</v>
      </c>
      <c r="B22" s="171"/>
      <c r="C22" s="171"/>
      <c r="D22" s="294"/>
      <c r="E22" s="24"/>
      <c r="F22" s="24"/>
      <c r="G22" s="24"/>
      <c r="H22" s="24"/>
      <c r="I22" s="24"/>
    </row>
    <row r="23" spans="1:9" ht="23.25" customHeight="1">
      <c r="A23" s="86" t="s">
        <v>155</v>
      </c>
      <c r="B23" s="171"/>
      <c r="C23" s="171"/>
      <c r="D23" s="294"/>
      <c r="E23" s="24"/>
      <c r="F23" s="24"/>
      <c r="G23" s="24"/>
      <c r="H23" s="24"/>
      <c r="I23" s="24"/>
    </row>
    <row r="24" spans="1:9" ht="23.25" customHeight="1">
      <c r="A24" s="347" t="s">
        <v>156</v>
      </c>
      <c r="B24" s="86"/>
      <c r="C24" s="86"/>
      <c r="D24" s="294"/>
      <c r="E24" s="24"/>
      <c r="F24" s="24"/>
      <c r="G24" s="24"/>
      <c r="H24" s="24"/>
      <c r="I24" s="24"/>
    </row>
    <row r="25" spans="1:9" ht="23.25" customHeight="1">
      <c r="A25" s="84" t="s">
        <v>157</v>
      </c>
      <c r="B25" s="84"/>
      <c r="C25" s="84"/>
      <c r="D25" s="294"/>
      <c r="E25" s="24"/>
      <c r="F25" s="24"/>
      <c r="G25" s="24"/>
      <c r="H25" s="24"/>
      <c r="I25" s="24"/>
    </row>
    <row r="26" spans="1:9" ht="23.25" customHeight="1">
      <c r="A26" s="84" t="s">
        <v>158</v>
      </c>
      <c r="B26" s="84"/>
      <c r="C26" s="84"/>
      <c r="D26" s="294"/>
      <c r="E26" s="24"/>
      <c r="F26" s="24"/>
      <c r="G26" s="24"/>
      <c r="H26" s="24"/>
      <c r="I26" s="24"/>
    </row>
    <row r="27" spans="1:9" ht="23.25" customHeight="1">
      <c r="A27" s="86" t="s">
        <v>159</v>
      </c>
      <c r="B27" s="86"/>
      <c r="C27" s="86"/>
      <c r="D27" s="294"/>
      <c r="E27" s="24"/>
      <c r="F27" s="24"/>
      <c r="G27" s="24"/>
      <c r="H27" s="24"/>
      <c r="I27" s="24"/>
    </row>
    <row r="28" spans="1:9" ht="23.25" customHeight="1">
      <c r="A28" s="86" t="s">
        <v>169</v>
      </c>
      <c r="B28" s="86"/>
      <c r="C28" s="86"/>
      <c r="D28" s="294"/>
      <c r="E28" s="24"/>
      <c r="F28" s="24"/>
      <c r="G28" s="24"/>
      <c r="H28" s="24"/>
      <c r="I28" s="24"/>
    </row>
    <row r="29" spans="1:9" ht="23.25" customHeight="1">
      <c r="A29" s="348" t="s">
        <v>132</v>
      </c>
      <c r="B29" s="349"/>
      <c r="C29" s="349"/>
      <c r="D29" s="294"/>
      <c r="E29" s="24"/>
      <c r="F29" s="24"/>
      <c r="G29" s="24"/>
      <c r="H29" s="24"/>
      <c r="I29" s="24"/>
    </row>
    <row r="30" spans="1:6" ht="14.25">
      <c r="A30" s="351" t="s">
        <v>1111</v>
      </c>
      <c r="B30" s="350"/>
      <c r="C30" s="350"/>
      <c r="D30" s="350"/>
      <c r="E30" s="350"/>
      <c r="F30" s="350"/>
    </row>
    <row r="31" spans="1:2" ht="13.5">
      <c r="A31" s="21"/>
      <c r="B31" s="21"/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00B050"/>
  </sheetPr>
  <dimension ref="A1:E36"/>
  <sheetViews>
    <sheetView zoomScalePageLayoutView="0" workbookViewId="0" topLeftCell="A13">
      <selection activeCell="F27" sqref="F27"/>
    </sheetView>
  </sheetViews>
  <sheetFormatPr defaultColWidth="9.140625" defaultRowHeight="15"/>
  <cols>
    <col min="1" max="1" width="42.00390625" style="23" customWidth="1"/>
    <col min="2" max="3" width="13.421875" style="23" customWidth="1"/>
    <col min="4" max="4" width="12.00390625" style="23" customWidth="1"/>
    <col min="5" max="16384" width="9.00390625" style="23" customWidth="1"/>
  </cols>
  <sheetData>
    <row r="1" spans="1:4" ht="37.5" customHeight="1">
      <c r="A1" s="447" t="s">
        <v>302</v>
      </c>
      <c r="B1" s="447"/>
      <c r="C1" s="447"/>
      <c r="D1" s="447"/>
    </row>
    <row r="3" spans="1:4" ht="14.25" thickBot="1">
      <c r="A3" s="341" t="s">
        <v>1115</v>
      </c>
      <c r="B3" s="176"/>
      <c r="C3" s="176"/>
      <c r="D3" s="183" t="s">
        <v>173</v>
      </c>
    </row>
    <row r="4" spans="1:4" ht="39" customHeight="1">
      <c r="A4" s="289" t="s">
        <v>172</v>
      </c>
      <c r="B4" s="290" t="s">
        <v>228</v>
      </c>
      <c r="C4" s="290" t="s">
        <v>186</v>
      </c>
      <c r="D4" s="320" t="s">
        <v>64</v>
      </c>
    </row>
    <row r="5" spans="1:4" ht="18.75" customHeight="1">
      <c r="A5" s="296" t="s">
        <v>187</v>
      </c>
      <c r="B5" s="294"/>
      <c r="C5" s="294"/>
      <c r="D5" s="74"/>
    </row>
    <row r="6" spans="1:4" ht="18.75" customHeight="1">
      <c r="A6" s="296" t="s">
        <v>188</v>
      </c>
      <c r="B6" s="200">
        <f>SUM(B7:B12)</f>
        <v>1113</v>
      </c>
      <c r="C6" s="200">
        <f>SUM(C7:C12)</f>
        <v>1105</v>
      </c>
      <c r="D6" s="161">
        <f>C6/B6*100</f>
        <v>99.28122192273136</v>
      </c>
    </row>
    <row r="7" spans="1:4" ht="18.75" customHeight="1">
      <c r="A7" s="105" t="s">
        <v>243</v>
      </c>
      <c r="B7" s="294">
        <v>172</v>
      </c>
      <c r="C7" s="294">
        <v>176</v>
      </c>
      <c r="D7" s="159">
        <f aca="true" t="shared" si="0" ref="D7:D35">C7/B7*100</f>
        <v>102.32558139534885</v>
      </c>
    </row>
    <row r="8" spans="1:4" ht="18.75" customHeight="1">
      <c r="A8" s="105" t="s">
        <v>244</v>
      </c>
      <c r="B8" s="294">
        <v>25</v>
      </c>
      <c r="C8" s="294">
        <v>41</v>
      </c>
      <c r="D8" s="159">
        <f t="shared" si="0"/>
        <v>164</v>
      </c>
    </row>
    <row r="9" spans="1:4" ht="18.75" customHeight="1">
      <c r="A9" s="105" t="s">
        <v>245</v>
      </c>
      <c r="B9" s="294">
        <v>915</v>
      </c>
      <c r="C9" s="294">
        <v>886</v>
      </c>
      <c r="D9" s="159">
        <f t="shared" si="0"/>
        <v>96.83060109289617</v>
      </c>
    </row>
    <row r="10" spans="1:4" ht="18.75" customHeight="1">
      <c r="A10" s="105" t="s">
        <v>246</v>
      </c>
      <c r="B10" s="294"/>
      <c r="C10" s="294"/>
      <c r="D10" s="159"/>
    </row>
    <row r="11" spans="1:4" ht="18.75" customHeight="1">
      <c r="A11" s="105" t="s">
        <v>247</v>
      </c>
      <c r="B11" s="294"/>
      <c r="C11" s="294"/>
      <c r="D11" s="159"/>
    </row>
    <row r="12" spans="1:4" ht="18.75" customHeight="1">
      <c r="A12" s="105" t="s">
        <v>248</v>
      </c>
      <c r="B12" s="294">
        <v>1</v>
      </c>
      <c r="C12" s="294">
        <v>2</v>
      </c>
      <c r="D12" s="159"/>
    </row>
    <row r="13" spans="1:4" ht="18.75" customHeight="1">
      <c r="A13" s="296" t="s">
        <v>189</v>
      </c>
      <c r="B13" s="200">
        <f>SUM(B14:B19)</f>
        <v>5330</v>
      </c>
      <c r="C13" s="200">
        <f>SUM(C14:C19)</f>
        <v>5307</v>
      </c>
      <c r="D13" s="160">
        <f t="shared" si="0"/>
        <v>99.56848030018762</v>
      </c>
    </row>
    <row r="14" spans="1:4" ht="18.75" customHeight="1">
      <c r="A14" s="105" t="s">
        <v>243</v>
      </c>
      <c r="B14" s="294">
        <v>4668</v>
      </c>
      <c r="C14" s="294">
        <v>3638</v>
      </c>
      <c r="D14" s="159">
        <f t="shared" si="0"/>
        <v>77.93487574978577</v>
      </c>
    </row>
    <row r="15" spans="1:4" ht="18.75" customHeight="1">
      <c r="A15" s="105" t="s">
        <v>244</v>
      </c>
      <c r="B15" s="294">
        <v>2</v>
      </c>
      <c r="C15" s="294">
        <v>4</v>
      </c>
      <c r="D15" s="159">
        <f t="shared" si="0"/>
        <v>200</v>
      </c>
    </row>
    <row r="16" spans="1:4" ht="18.75" customHeight="1">
      <c r="A16" s="105" t="s">
        <v>245</v>
      </c>
      <c r="B16" s="294">
        <v>660</v>
      </c>
      <c r="C16" s="294">
        <v>1600</v>
      </c>
      <c r="D16" s="159">
        <f t="shared" si="0"/>
        <v>242.42424242424244</v>
      </c>
    </row>
    <row r="17" spans="1:4" ht="18.75" customHeight="1">
      <c r="A17" s="105" t="s">
        <v>246</v>
      </c>
      <c r="B17" s="294"/>
      <c r="C17" s="294"/>
      <c r="D17" s="159"/>
    </row>
    <row r="18" spans="1:4" ht="18.75" customHeight="1">
      <c r="A18" s="105" t="s">
        <v>247</v>
      </c>
      <c r="B18" s="294"/>
      <c r="C18" s="294"/>
      <c r="D18" s="159"/>
    </row>
    <row r="19" spans="1:4" ht="18.75" customHeight="1">
      <c r="A19" s="105" t="s">
        <v>248</v>
      </c>
      <c r="B19" s="294"/>
      <c r="C19" s="294">
        <v>65</v>
      </c>
      <c r="D19" s="159"/>
    </row>
    <row r="20" spans="1:4" ht="18.75" customHeight="1">
      <c r="A20" s="296" t="s">
        <v>190</v>
      </c>
      <c r="B20" s="294"/>
      <c r="C20" s="294"/>
      <c r="D20" s="159"/>
    </row>
    <row r="21" spans="1:4" ht="18.75" customHeight="1">
      <c r="A21" s="296" t="s">
        <v>191</v>
      </c>
      <c r="B21" s="200">
        <f>SUM(B22:B27)</f>
        <v>2094</v>
      </c>
      <c r="C21" s="200">
        <f>SUM(C22:C27)</f>
        <v>2050</v>
      </c>
      <c r="D21" s="161">
        <f t="shared" si="0"/>
        <v>97.89875835721108</v>
      </c>
    </row>
    <row r="22" spans="1:4" ht="18.75" customHeight="1">
      <c r="A22" s="105" t="s">
        <v>243</v>
      </c>
      <c r="B22" s="294">
        <v>614</v>
      </c>
      <c r="C22" s="294">
        <v>618</v>
      </c>
      <c r="D22" s="159">
        <f t="shared" si="0"/>
        <v>100.6514657980456</v>
      </c>
    </row>
    <row r="23" spans="1:4" ht="18.75" customHeight="1">
      <c r="A23" s="105" t="s">
        <v>244</v>
      </c>
      <c r="B23" s="294">
        <v>2</v>
      </c>
      <c r="C23" s="294">
        <v>2</v>
      </c>
      <c r="D23" s="159">
        <f t="shared" si="0"/>
        <v>100</v>
      </c>
    </row>
    <row r="24" spans="1:4" ht="18.75" customHeight="1">
      <c r="A24" s="105" t="s">
        <v>245</v>
      </c>
      <c r="B24" s="294">
        <v>1478</v>
      </c>
      <c r="C24" s="294">
        <v>1430</v>
      </c>
      <c r="D24" s="159">
        <f t="shared" si="0"/>
        <v>96.75236806495265</v>
      </c>
    </row>
    <row r="25" spans="1:4" ht="18.75" customHeight="1">
      <c r="A25" s="105" t="s">
        <v>246</v>
      </c>
      <c r="B25" s="294"/>
      <c r="C25" s="294"/>
      <c r="D25" s="159"/>
    </row>
    <row r="26" spans="1:4" ht="18.75" customHeight="1">
      <c r="A26" s="105" t="s">
        <v>247</v>
      </c>
      <c r="B26" s="294"/>
      <c r="C26" s="294"/>
      <c r="D26" s="159"/>
    </row>
    <row r="27" spans="1:4" ht="18.75" customHeight="1">
      <c r="A27" s="105" t="s">
        <v>248</v>
      </c>
      <c r="B27" s="294"/>
      <c r="C27" s="294"/>
      <c r="D27" s="159"/>
    </row>
    <row r="28" spans="1:4" ht="18.75" customHeight="1">
      <c r="A28" s="296" t="s">
        <v>192</v>
      </c>
      <c r="B28" s="294"/>
      <c r="C28" s="294"/>
      <c r="D28" s="159"/>
    </row>
    <row r="29" spans="1:4" ht="18.75" customHeight="1">
      <c r="A29" s="296" t="s">
        <v>193</v>
      </c>
      <c r="B29" s="294"/>
      <c r="C29" s="294"/>
      <c r="D29" s="159"/>
    </row>
    <row r="30" spans="1:4" ht="18.75" customHeight="1">
      <c r="A30" s="296" t="s">
        <v>194</v>
      </c>
      <c r="B30" s="294"/>
      <c r="C30" s="294"/>
      <c r="D30" s="159"/>
    </row>
    <row r="31" spans="1:4" ht="18.75" customHeight="1">
      <c r="A31" s="296" t="s">
        <v>195</v>
      </c>
      <c r="B31" s="294"/>
      <c r="C31" s="294"/>
      <c r="D31" s="159"/>
    </row>
    <row r="32" spans="1:4" ht="18.75" customHeight="1">
      <c r="A32" s="296" t="s">
        <v>196</v>
      </c>
      <c r="B32" s="294"/>
      <c r="C32" s="294"/>
      <c r="D32" s="159"/>
    </row>
    <row r="33" spans="1:4" ht="18.75" customHeight="1">
      <c r="A33" s="296" t="s">
        <v>178</v>
      </c>
      <c r="B33" s="200">
        <f>SUM(B21,B13,B6)</f>
        <v>8537</v>
      </c>
      <c r="C33" s="200">
        <f>SUM(C21,C13,C6)</f>
        <v>8462</v>
      </c>
      <c r="D33" s="161">
        <f t="shared" si="0"/>
        <v>99.12147124282534</v>
      </c>
    </row>
    <row r="34" spans="1:4" ht="18.75" customHeight="1">
      <c r="A34" s="296" t="s">
        <v>197</v>
      </c>
      <c r="B34" s="294">
        <v>2621</v>
      </c>
      <c r="C34" s="294">
        <v>2872</v>
      </c>
      <c r="D34" s="159">
        <f t="shared" si="0"/>
        <v>109.57649752003051</v>
      </c>
    </row>
    <row r="35" spans="1:5" ht="18.75" customHeight="1" thickBot="1">
      <c r="A35" s="38" t="s">
        <v>182</v>
      </c>
      <c r="B35" s="298">
        <f>SUM(B33:B34)</f>
        <v>11158</v>
      </c>
      <c r="C35" s="298">
        <f>SUM(C33:C34)</f>
        <v>11334</v>
      </c>
      <c r="D35" s="167">
        <f t="shared" si="0"/>
        <v>101.57734360996595</v>
      </c>
      <c r="E35" s="169"/>
    </row>
    <row r="36" ht="14.25">
      <c r="B36" s="169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00B050"/>
  </sheetPr>
  <dimension ref="A1:D27"/>
  <sheetViews>
    <sheetView zoomScalePageLayoutView="0" workbookViewId="0" topLeftCell="A13">
      <selection activeCell="A9" sqref="A9"/>
    </sheetView>
  </sheetViews>
  <sheetFormatPr defaultColWidth="9.140625" defaultRowHeight="15"/>
  <cols>
    <col min="1" max="1" width="41.8515625" style="23" customWidth="1"/>
    <col min="2" max="2" width="13.7109375" style="23" customWidth="1"/>
    <col min="3" max="3" width="14.140625" style="23" customWidth="1"/>
    <col min="4" max="4" width="13.421875" style="23" customWidth="1"/>
    <col min="5" max="16384" width="9.00390625" style="23" customWidth="1"/>
  </cols>
  <sheetData>
    <row r="1" spans="1:4" ht="37.5" customHeight="1">
      <c r="A1" s="447" t="s">
        <v>307</v>
      </c>
      <c r="B1" s="447"/>
      <c r="C1" s="447"/>
      <c r="D1" s="447"/>
    </row>
    <row r="3" spans="1:4" ht="14.25" thickBot="1">
      <c r="A3" s="341" t="s">
        <v>1116</v>
      </c>
      <c r="B3" s="176"/>
      <c r="C3" s="176"/>
      <c r="D3" s="183" t="s">
        <v>173</v>
      </c>
    </row>
    <row r="4" spans="1:4" ht="39" customHeight="1">
      <c r="A4" s="289" t="s">
        <v>172</v>
      </c>
      <c r="B4" s="290" t="s">
        <v>228</v>
      </c>
      <c r="C4" s="290" t="s">
        <v>186</v>
      </c>
      <c r="D4" s="168" t="s">
        <v>64</v>
      </c>
    </row>
    <row r="5" spans="1:4" ht="27" customHeight="1">
      <c r="A5" s="296" t="s">
        <v>198</v>
      </c>
      <c r="B5" s="294"/>
      <c r="C5" s="294"/>
      <c r="D5" s="74"/>
    </row>
    <row r="6" spans="1:4" ht="27" customHeight="1">
      <c r="A6" s="296" t="s">
        <v>199</v>
      </c>
      <c r="B6" s="200">
        <f>SUM(B7:B9)</f>
        <v>883</v>
      </c>
      <c r="C6" s="162">
        <f>SUM(C7:C9)</f>
        <v>933</v>
      </c>
      <c r="D6" s="161">
        <f>C6/B6*100</f>
        <v>105.66251415628538</v>
      </c>
    </row>
    <row r="7" spans="1:4" ht="27" customHeight="1">
      <c r="A7" s="105" t="s">
        <v>249</v>
      </c>
      <c r="B7" s="294">
        <v>880</v>
      </c>
      <c r="C7" s="163">
        <v>929</v>
      </c>
      <c r="D7" s="159">
        <f>C7/B7*100</f>
        <v>105.56818181818181</v>
      </c>
    </row>
    <row r="8" spans="1:4" ht="27" customHeight="1">
      <c r="A8" s="105" t="s">
        <v>170</v>
      </c>
      <c r="B8" s="294"/>
      <c r="C8" s="163"/>
      <c r="D8" s="159"/>
    </row>
    <row r="9" spans="1:4" ht="27" customHeight="1">
      <c r="A9" s="105" t="s">
        <v>250</v>
      </c>
      <c r="B9" s="294">
        <v>3</v>
      </c>
      <c r="C9" s="163">
        <v>4</v>
      </c>
      <c r="D9" s="159">
        <f>C9/B9*100</f>
        <v>133.33333333333331</v>
      </c>
    </row>
    <row r="10" spans="1:4" ht="27" customHeight="1">
      <c r="A10" s="296" t="s">
        <v>200</v>
      </c>
      <c r="B10" s="200">
        <f>SUM(B11:B13)</f>
        <v>5330</v>
      </c>
      <c r="C10" s="162">
        <f>SUM(C11:C13)</f>
        <v>5021</v>
      </c>
      <c r="D10" s="161">
        <f>C10/B10*100</f>
        <v>94.20262664165104</v>
      </c>
    </row>
    <row r="11" spans="1:4" ht="27" customHeight="1">
      <c r="A11" s="105" t="s">
        <v>249</v>
      </c>
      <c r="B11" s="294">
        <v>5330</v>
      </c>
      <c r="C11" s="163">
        <v>5021</v>
      </c>
      <c r="D11" s="159">
        <f>C11/B11*100</f>
        <v>94.20262664165104</v>
      </c>
    </row>
    <row r="12" spans="1:4" ht="27" customHeight="1">
      <c r="A12" s="105" t="s">
        <v>170</v>
      </c>
      <c r="B12" s="294"/>
      <c r="C12" s="163"/>
      <c r="D12" s="159"/>
    </row>
    <row r="13" spans="1:4" ht="27" customHeight="1">
      <c r="A13" s="105" t="s">
        <v>250</v>
      </c>
      <c r="B13" s="294"/>
      <c r="C13" s="163"/>
      <c r="D13" s="159"/>
    </row>
    <row r="14" spans="1:4" ht="27" customHeight="1">
      <c r="A14" s="296" t="s">
        <v>201</v>
      </c>
      <c r="B14" s="294"/>
      <c r="C14" s="163"/>
      <c r="D14" s="159"/>
    </row>
    <row r="15" spans="1:4" ht="27" customHeight="1">
      <c r="A15" s="296" t="s">
        <v>202</v>
      </c>
      <c r="B15" s="200">
        <f>SUM(B16:B18)</f>
        <v>1980</v>
      </c>
      <c r="C15" s="162">
        <v>1982</v>
      </c>
      <c r="D15" s="161">
        <f>C15/B15*100</f>
        <v>100.10101010101009</v>
      </c>
    </row>
    <row r="16" spans="1:4" ht="27" customHeight="1">
      <c r="A16" s="105" t="s">
        <v>249</v>
      </c>
      <c r="B16" s="294">
        <v>1934</v>
      </c>
      <c r="C16" s="163">
        <v>1696</v>
      </c>
      <c r="D16" s="159">
        <f>C16/B16*100</f>
        <v>87.69389865563598</v>
      </c>
    </row>
    <row r="17" spans="1:4" ht="27" customHeight="1">
      <c r="A17" s="105" t="s">
        <v>170</v>
      </c>
      <c r="B17" s="294"/>
      <c r="C17" s="163"/>
      <c r="D17" s="159"/>
    </row>
    <row r="18" spans="1:4" ht="27" customHeight="1">
      <c r="A18" s="105" t="s">
        <v>250</v>
      </c>
      <c r="B18" s="294">
        <v>46</v>
      </c>
      <c r="C18" s="163"/>
      <c r="D18" s="159"/>
    </row>
    <row r="19" spans="1:4" ht="27" customHeight="1">
      <c r="A19" s="296" t="s">
        <v>203</v>
      </c>
      <c r="B19" s="294"/>
      <c r="C19" s="163"/>
      <c r="D19" s="159"/>
    </row>
    <row r="20" spans="1:4" ht="27" customHeight="1">
      <c r="A20" s="296" t="s">
        <v>204</v>
      </c>
      <c r="B20" s="294"/>
      <c r="C20" s="163"/>
      <c r="D20" s="159"/>
    </row>
    <row r="21" spans="1:4" ht="27" customHeight="1">
      <c r="A21" s="296" t="s">
        <v>205</v>
      </c>
      <c r="B21" s="294"/>
      <c r="C21" s="163"/>
      <c r="D21" s="159"/>
    </row>
    <row r="22" spans="1:4" ht="27" customHeight="1">
      <c r="A22" s="296" t="s">
        <v>206</v>
      </c>
      <c r="B22" s="294"/>
      <c r="C22" s="163"/>
      <c r="D22" s="159"/>
    </row>
    <row r="23" spans="1:4" ht="27" customHeight="1">
      <c r="A23" s="296" t="s">
        <v>207</v>
      </c>
      <c r="B23" s="294"/>
      <c r="C23" s="163"/>
      <c r="D23" s="159"/>
    </row>
    <row r="24" spans="1:4" ht="27" customHeight="1">
      <c r="A24" s="296"/>
      <c r="B24" s="294"/>
      <c r="C24" s="163"/>
      <c r="D24" s="159"/>
    </row>
    <row r="25" spans="1:4" ht="27" customHeight="1">
      <c r="A25" s="77" t="s">
        <v>184</v>
      </c>
      <c r="B25" s="164">
        <f>SUM(B6,B10,B15)</f>
        <v>8193</v>
      </c>
      <c r="C25" s="162">
        <f>SUM(C6,C10,C15)</f>
        <v>7936</v>
      </c>
      <c r="D25" s="161">
        <f>C25/B25*100</f>
        <v>96.86317588185037</v>
      </c>
    </row>
    <row r="26" spans="1:4" ht="27" customHeight="1">
      <c r="A26" s="296" t="s">
        <v>208</v>
      </c>
      <c r="B26" s="300">
        <v>2965</v>
      </c>
      <c r="C26" s="163">
        <v>3398</v>
      </c>
      <c r="D26" s="159">
        <f>C26/B26*100</f>
        <v>114.60370994940978</v>
      </c>
    </row>
    <row r="27" spans="1:4" ht="27" customHeight="1" thickBot="1">
      <c r="A27" s="78" t="s">
        <v>185</v>
      </c>
      <c r="B27" s="165">
        <f>SUM(B26,B25)</f>
        <v>11158</v>
      </c>
      <c r="C27" s="166">
        <f>SUM(C25:C26)</f>
        <v>11334</v>
      </c>
      <c r="D27" s="167">
        <f>C27/B27*100</f>
        <v>101.57734360996595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00B050"/>
  </sheetPr>
  <dimension ref="A1:D36"/>
  <sheetViews>
    <sheetView zoomScalePageLayoutView="0" workbookViewId="0" topLeftCell="A1">
      <selection activeCell="K6" sqref="K6"/>
    </sheetView>
  </sheetViews>
  <sheetFormatPr defaultColWidth="9.140625" defaultRowHeight="15"/>
  <cols>
    <col min="1" max="1" width="50.28125" style="23" customWidth="1"/>
    <col min="2" max="2" width="12.8515625" style="23" customWidth="1"/>
    <col min="3" max="3" width="13.140625" style="23" customWidth="1"/>
    <col min="4" max="4" width="12.140625" style="23" customWidth="1"/>
    <col min="5" max="16384" width="9.00390625" style="23" customWidth="1"/>
  </cols>
  <sheetData>
    <row r="1" spans="1:4" ht="37.5" customHeight="1">
      <c r="A1" s="447" t="s">
        <v>308</v>
      </c>
      <c r="B1" s="447"/>
      <c r="C1" s="447"/>
      <c r="D1" s="447"/>
    </row>
    <row r="3" spans="1:4" ht="15" thickBot="1">
      <c r="A3" s="353" t="s">
        <v>1117</v>
      </c>
      <c r="B3" s="37"/>
      <c r="C3" s="181"/>
      <c r="D3" s="37" t="s">
        <v>42</v>
      </c>
    </row>
    <row r="4" spans="1:4" ht="60" customHeight="1">
      <c r="A4" s="289" t="s">
        <v>172</v>
      </c>
      <c r="B4" s="290" t="s">
        <v>309</v>
      </c>
      <c r="C4" s="199" t="s">
        <v>310</v>
      </c>
      <c r="D4" s="326" t="s">
        <v>311</v>
      </c>
    </row>
    <row r="5" spans="1:4" ht="17.25" customHeight="1">
      <c r="A5" s="296" t="s">
        <v>187</v>
      </c>
      <c r="B5" s="294"/>
      <c r="C5" s="294"/>
      <c r="D5" s="295"/>
    </row>
    <row r="6" spans="1:4" ht="17.25" customHeight="1">
      <c r="A6" s="296" t="s">
        <v>188</v>
      </c>
      <c r="B6" s="200">
        <f>SUM(B7:B12)</f>
        <v>1105</v>
      </c>
      <c r="C6" s="200">
        <f>SUM(C7:C12)</f>
        <v>1205</v>
      </c>
      <c r="D6" s="98">
        <f>(C6/B6-1)*100</f>
        <v>9.049773755656098</v>
      </c>
    </row>
    <row r="7" spans="1:4" ht="17.25" customHeight="1">
      <c r="A7" s="104" t="s">
        <v>243</v>
      </c>
      <c r="B7" s="294">
        <v>176</v>
      </c>
      <c r="C7" s="294">
        <v>267</v>
      </c>
      <c r="D7" s="98">
        <f>(C7/B7-1)*100</f>
        <v>51.70454545454546</v>
      </c>
    </row>
    <row r="8" spans="1:4" ht="17.25" customHeight="1">
      <c r="A8" s="104" t="s">
        <v>244</v>
      </c>
      <c r="B8" s="294">
        <v>6</v>
      </c>
      <c r="C8" s="294">
        <v>1</v>
      </c>
      <c r="D8" s="98">
        <f>(C8/B8-1)*100</f>
        <v>-83.33333333333334</v>
      </c>
    </row>
    <row r="9" spans="1:4" ht="17.25" customHeight="1">
      <c r="A9" s="104" t="s">
        <v>245</v>
      </c>
      <c r="B9" s="294">
        <v>886</v>
      </c>
      <c r="C9" s="294">
        <v>936</v>
      </c>
      <c r="D9" s="98">
        <f>(C9/B9-1)*100</f>
        <v>5.643340857787815</v>
      </c>
    </row>
    <row r="10" spans="1:4" ht="17.25" customHeight="1">
      <c r="A10" s="104" t="s">
        <v>246</v>
      </c>
      <c r="B10" s="294">
        <v>35</v>
      </c>
      <c r="C10" s="294"/>
      <c r="D10" s="98"/>
    </row>
    <row r="11" spans="1:4" ht="17.25" customHeight="1">
      <c r="A11" s="104" t="s">
        <v>247</v>
      </c>
      <c r="B11" s="294"/>
      <c r="C11" s="294"/>
      <c r="D11" s="98"/>
    </row>
    <row r="12" spans="1:4" ht="17.25" customHeight="1">
      <c r="A12" s="104" t="s">
        <v>248</v>
      </c>
      <c r="B12" s="294">
        <v>2</v>
      </c>
      <c r="C12" s="294">
        <v>1</v>
      </c>
      <c r="D12" s="98"/>
    </row>
    <row r="13" spans="1:4" ht="17.25" customHeight="1">
      <c r="A13" s="296" t="s">
        <v>189</v>
      </c>
      <c r="B13" s="294">
        <f>SUM(B14:B19)</f>
        <v>5307</v>
      </c>
      <c r="C13" s="294">
        <f>SUM(C14:C19)</f>
        <v>4162</v>
      </c>
      <c r="D13" s="98">
        <f>(C13/B13-1)*100</f>
        <v>-21.575277934803093</v>
      </c>
    </row>
    <row r="14" spans="1:4" ht="17.25" customHeight="1">
      <c r="A14" s="104" t="s">
        <v>243</v>
      </c>
      <c r="B14" s="294">
        <v>3638</v>
      </c>
      <c r="C14" s="294">
        <v>3759</v>
      </c>
      <c r="D14" s="98">
        <f>(C14/B14-1)*100</f>
        <v>3.3260032985156673</v>
      </c>
    </row>
    <row r="15" spans="1:4" ht="17.25" customHeight="1">
      <c r="A15" s="104" t="s">
        <v>244</v>
      </c>
      <c r="B15" s="294">
        <v>4</v>
      </c>
      <c r="C15" s="294">
        <v>3</v>
      </c>
      <c r="D15" s="98">
        <v>0</v>
      </c>
    </row>
    <row r="16" spans="1:4" ht="17.25" customHeight="1">
      <c r="A16" s="104" t="s">
        <v>245</v>
      </c>
      <c r="B16" s="294">
        <v>1600</v>
      </c>
      <c r="C16" s="294">
        <v>400</v>
      </c>
      <c r="D16" s="98">
        <f>(C16/B16-1)*100</f>
        <v>-75</v>
      </c>
    </row>
    <row r="17" spans="1:4" ht="17.25" customHeight="1">
      <c r="A17" s="104" t="s">
        <v>246</v>
      </c>
      <c r="B17" s="294"/>
      <c r="C17" s="294"/>
      <c r="D17" s="98"/>
    </row>
    <row r="18" spans="1:4" ht="17.25" customHeight="1">
      <c r="A18" s="104" t="s">
        <v>247</v>
      </c>
      <c r="B18" s="294"/>
      <c r="C18" s="294"/>
      <c r="D18" s="98"/>
    </row>
    <row r="19" spans="1:4" ht="17.25" customHeight="1">
      <c r="A19" s="104" t="s">
        <v>248</v>
      </c>
      <c r="B19" s="294">
        <v>65</v>
      </c>
      <c r="C19" s="294"/>
      <c r="D19" s="98"/>
    </row>
    <row r="20" spans="1:4" ht="17.25" customHeight="1">
      <c r="A20" s="296" t="s">
        <v>190</v>
      </c>
      <c r="B20" s="294"/>
      <c r="C20" s="294"/>
      <c r="D20" s="98"/>
    </row>
    <row r="21" spans="1:4" ht="17.25" customHeight="1">
      <c r="A21" s="296" t="s">
        <v>191</v>
      </c>
      <c r="B21" s="200">
        <f>SUM(B22:B27)</f>
        <v>2050</v>
      </c>
      <c r="C21" s="200">
        <f>SUM(C22:C27)</f>
        <v>2243</v>
      </c>
      <c r="D21" s="98">
        <f>(C21/B21-1)*100</f>
        <v>9.414634146341472</v>
      </c>
    </row>
    <row r="22" spans="1:4" ht="17.25" customHeight="1">
      <c r="A22" s="104" t="s">
        <v>243</v>
      </c>
      <c r="B22" s="294">
        <v>618</v>
      </c>
      <c r="C22" s="294">
        <v>700</v>
      </c>
      <c r="D22" s="98">
        <f>(C22/B22-1)*100</f>
        <v>13.268608414239491</v>
      </c>
    </row>
    <row r="23" spans="1:4" ht="17.25" customHeight="1">
      <c r="A23" s="104" t="s">
        <v>244</v>
      </c>
      <c r="B23" s="294">
        <v>2</v>
      </c>
      <c r="C23" s="294">
        <v>2</v>
      </c>
      <c r="D23" s="98">
        <v>0</v>
      </c>
    </row>
    <row r="24" spans="1:4" ht="17.25" customHeight="1">
      <c r="A24" s="104" t="s">
        <v>245</v>
      </c>
      <c r="B24" s="294">
        <v>1430</v>
      </c>
      <c r="C24" s="294">
        <v>1541</v>
      </c>
      <c r="D24" s="98">
        <f>(C24/B24-1)*100</f>
        <v>7.762237762237767</v>
      </c>
    </row>
    <row r="25" spans="1:4" ht="17.25" customHeight="1">
      <c r="A25" s="104" t="s">
        <v>246</v>
      </c>
      <c r="B25" s="294"/>
      <c r="C25" s="294"/>
      <c r="D25" s="98"/>
    </row>
    <row r="26" spans="1:4" ht="17.25" customHeight="1">
      <c r="A26" s="104" t="s">
        <v>247</v>
      </c>
      <c r="B26" s="294"/>
      <c r="C26" s="294"/>
      <c r="D26" s="98"/>
    </row>
    <row r="27" spans="1:4" ht="17.25" customHeight="1">
      <c r="A27" s="104" t="s">
        <v>248</v>
      </c>
      <c r="B27" s="294"/>
      <c r="C27" s="294"/>
      <c r="D27" s="98">
        <v>0</v>
      </c>
    </row>
    <row r="28" spans="1:4" ht="19.5" customHeight="1">
      <c r="A28" s="296" t="s">
        <v>192</v>
      </c>
      <c r="B28" s="294"/>
      <c r="C28" s="294"/>
      <c r="D28" s="295"/>
    </row>
    <row r="29" spans="1:4" ht="19.5" customHeight="1">
      <c r="A29" s="296" t="s">
        <v>193</v>
      </c>
      <c r="B29" s="294"/>
      <c r="C29" s="294"/>
      <c r="D29" s="295"/>
    </row>
    <row r="30" spans="1:4" ht="19.5" customHeight="1">
      <c r="A30" s="296" t="s">
        <v>194</v>
      </c>
      <c r="B30" s="294"/>
      <c r="C30" s="294"/>
      <c r="D30" s="295"/>
    </row>
    <row r="31" spans="1:4" ht="19.5" customHeight="1">
      <c r="A31" s="296" t="s">
        <v>195</v>
      </c>
      <c r="B31" s="294"/>
      <c r="C31" s="294"/>
      <c r="D31" s="295"/>
    </row>
    <row r="32" spans="1:4" ht="19.5" customHeight="1">
      <c r="A32" s="296" t="s">
        <v>196</v>
      </c>
      <c r="B32" s="294"/>
      <c r="C32" s="294"/>
      <c r="D32" s="295"/>
    </row>
    <row r="33" spans="1:4" ht="19.5" customHeight="1">
      <c r="A33" s="296"/>
      <c r="B33" s="200"/>
      <c r="C33" s="294"/>
      <c r="D33" s="295"/>
    </row>
    <row r="34" spans="1:4" ht="19.5" customHeight="1">
      <c r="A34" s="77" t="s">
        <v>178</v>
      </c>
      <c r="B34" s="294">
        <f>SUM(B6,B13,B21)</f>
        <v>8462</v>
      </c>
      <c r="C34" s="294">
        <f>SUM(C6,C13,C21)</f>
        <v>7610</v>
      </c>
      <c r="D34" s="98">
        <f>(C34/B34-1)*100</f>
        <v>-10.06854171590641</v>
      </c>
    </row>
    <row r="35" spans="1:4" ht="19.5" customHeight="1">
      <c r="A35" s="296" t="s">
        <v>197</v>
      </c>
      <c r="B35" s="294">
        <v>2872</v>
      </c>
      <c r="C35" s="294">
        <v>4036</v>
      </c>
      <c r="D35" s="98">
        <f>(C35/B35-1)*100</f>
        <v>40.52924791086352</v>
      </c>
    </row>
    <row r="36" spans="1:4" ht="19.5" customHeight="1" thickBot="1">
      <c r="A36" s="78" t="s">
        <v>182</v>
      </c>
      <c r="B36" s="298">
        <f>SUM(B34:B35)</f>
        <v>11334</v>
      </c>
      <c r="C36" s="298">
        <f>SUM(C34:C35)</f>
        <v>11646</v>
      </c>
      <c r="D36" s="99">
        <v>-40.11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00B050"/>
  </sheetPr>
  <dimension ref="A1:D27"/>
  <sheetViews>
    <sheetView zoomScalePageLayoutView="0" workbookViewId="0" topLeftCell="A1">
      <selection activeCell="G14" sqref="G14"/>
    </sheetView>
  </sheetViews>
  <sheetFormatPr defaultColWidth="9.140625" defaultRowHeight="15"/>
  <cols>
    <col min="1" max="1" width="49.421875" style="23" customWidth="1"/>
    <col min="2" max="2" width="12.8515625" style="23" customWidth="1"/>
    <col min="3" max="3" width="13.140625" style="23" customWidth="1"/>
    <col min="4" max="4" width="12.140625" style="23" customWidth="1"/>
    <col min="5" max="16384" width="9.00390625" style="23" customWidth="1"/>
  </cols>
  <sheetData>
    <row r="1" spans="1:4" ht="37.5" customHeight="1">
      <c r="A1" s="478" t="s">
        <v>312</v>
      </c>
      <c r="B1" s="478"/>
      <c r="C1" s="478"/>
      <c r="D1" s="478"/>
    </row>
    <row r="3" spans="1:4" ht="15" thickBot="1">
      <c r="A3" s="354" t="s">
        <v>1118</v>
      </c>
      <c r="B3" s="100"/>
      <c r="C3" s="169"/>
      <c r="D3" s="100" t="s">
        <v>42</v>
      </c>
    </row>
    <row r="4" spans="1:4" ht="39" customHeight="1">
      <c r="A4" s="289" t="s">
        <v>172</v>
      </c>
      <c r="B4" s="290" t="s">
        <v>309</v>
      </c>
      <c r="C4" s="199" t="s">
        <v>310</v>
      </c>
      <c r="D4" s="326" t="s">
        <v>311</v>
      </c>
    </row>
    <row r="5" spans="1:4" ht="21.75" customHeight="1">
      <c r="A5" s="296" t="s">
        <v>198</v>
      </c>
      <c r="B5" s="294"/>
      <c r="C5" s="294"/>
      <c r="D5" s="295"/>
    </row>
    <row r="6" spans="1:4" ht="21.75" customHeight="1">
      <c r="A6" s="296" t="s">
        <v>199</v>
      </c>
      <c r="B6" s="162">
        <f>SUM(B7:B9)</f>
        <v>933</v>
      </c>
      <c r="C6" s="162">
        <f>SUM(C7:C9)</f>
        <v>1004</v>
      </c>
      <c r="D6" s="98">
        <f>(C6/B6-1)*100</f>
        <v>7.609860664523049</v>
      </c>
    </row>
    <row r="7" spans="1:4" ht="21.75" customHeight="1">
      <c r="A7" s="105" t="s">
        <v>249</v>
      </c>
      <c r="B7" s="163">
        <v>929</v>
      </c>
      <c r="C7" s="294">
        <v>1000</v>
      </c>
      <c r="D7" s="98">
        <f>(C7/B7-1)*100</f>
        <v>7.642626480086112</v>
      </c>
    </row>
    <row r="8" spans="1:4" ht="21.75" customHeight="1">
      <c r="A8" s="105" t="s">
        <v>170</v>
      </c>
      <c r="B8" s="163"/>
      <c r="C8" s="294"/>
      <c r="D8" s="98"/>
    </row>
    <row r="9" spans="1:4" ht="21.75" customHeight="1">
      <c r="A9" s="105" t="s">
        <v>250</v>
      </c>
      <c r="B9" s="163">
        <v>4</v>
      </c>
      <c r="C9" s="294">
        <v>4</v>
      </c>
      <c r="D9" s="98">
        <f>(C9/B9-1)*100</f>
        <v>0</v>
      </c>
    </row>
    <row r="10" spans="1:4" ht="21.75" customHeight="1">
      <c r="A10" s="296" t="s">
        <v>200</v>
      </c>
      <c r="B10" s="162">
        <f>SUM(B11:B13)</f>
        <v>5021</v>
      </c>
      <c r="C10" s="162">
        <f>SUM(C11:C13)</f>
        <v>5159</v>
      </c>
      <c r="D10" s="98">
        <f>(C10/B10-1)*100</f>
        <v>2.7484564827723545</v>
      </c>
    </row>
    <row r="11" spans="1:4" ht="21.75" customHeight="1">
      <c r="A11" s="105" t="s">
        <v>249</v>
      </c>
      <c r="B11" s="163">
        <v>5021</v>
      </c>
      <c r="C11" s="294">
        <v>5159</v>
      </c>
      <c r="D11" s="98">
        <f>(C11/B11-1)*100</f>
        <v>2.7484564827723545</v>
      </c>
    </row>
    <row r="12" spans="1:4" ht="21.75" customHeight="1">
      <c r="A12" s="105" t="s">
        <v>170</v>
      </c>
      <c r="B12" s="163"/>
      <c r="C12" s="294"/>
      <c r="D12" s="98"/>
    </row>
    <row r="13" spans="1:4" ht="21.75" customHeight="1">
      <c r="A13" s="105" t="s">
        <v>250</v>
      </c>
      <c r="B13" s="163"/>
      <c r="C13" s="294"/>
      <c r="D13" s="98"/>
    </row>
    <row r="14" spans="1:4" ht="21.75" customHeight="1">
      <c r="A14" s="296" t="s">
        <v>201</v>
      </c>
      <c r="B14" s="163"/>
      <c r="C14" s="294"/>
      <c r="D14" s="98"/>
    </row>
    <row r="15" spans="1:4" ht="21.75" customHeight="1">
      <c r="A15" s="296" t="s">
        <v>202</v>
      </c>
      <c r="B15" s="162">
        <v>1982</v>
      </c>
      <c r="C15" s="162">
        <v>2062</v>
      </c>
      <c r="D15" s="98">
        <f>(C15/B15-1)*100</f>
        <v>4.036326942482349</v>
      </c>
    </row>
    <row r="16" spans="1:4" ht="21.75" customHeight="1">
      <c r="A16" s="105" t="s">
        <v>249</v>
      </c>
      <c r="B16" s="163">
        <v>1696</v>
      </c>
      <c r="C16" s="294">
        <v>1646</v>
      </c>
      <c r="D16" s="98">
        <f>(C16/B16-1)*100</f>
        <v>-2.948113207547165</v>
      </c>
    </row>
    <row r="17" spans="1:4" ht="21.75" customHeight="1">
      <c r="A17" s="105" t="s">
        <v>170</v>
      </c>
      <c r="B17" s="163"/>
      <c r="C17" s="294"/>
      <c r="D17" s="98"/>
    </row>
    <row r="18" spans="1:4" ht="21.75" customHeight="1">
      <c r="A18" s="105" t="s">
        <v>250</v>
      </c>
      <c r="B18" s="163"/>
      <c r="C18" s="294"/>
      <c r="D18" s="98"/>
    </row>
    <row r="19" spans="1:4" ht="21.75" customHeight="1">
      <c r="A19" s="296" t="s">
        <v>203</v>
      </c>
      <c r="B19" s="163"/>
      <c r="C19" s="294"/>
      <c r="D19" s="295"/>
    </row>
    <row r="20" spans="1:4" ht="21.75" customHeight="1">
      <c r="A20" s="296" t="s">
        <v>204</v>
      </c>
      <c r="B20" s="163"/>
      <c r="C20" s="294"/>
      <c r="D20" s="295"/>
    </row>
    <row r="21" spans="1:4" ht="21.75" customHeight="1">
      <c r="A21" s="296" t="s">
        <v>205</v>
      </c>
      <c r="B21" s="163"/>
      <c r="C21" s="294"/>
      <c r="D21" s="295"/>
    </row>
    <row r="22" spans="1:4" ht="21.75" customHeight="1">
      <c r="A22" s="296" t="s">
        <v>206</v>
      </c>
      <c r="B22" s="163"/>
      <c r="C22" s="294"/>
      <c r="D22" s="295"/>
    </row>
    <row r="23" spans="1:4" ht="21.75" customHeight="1">
      <c r="A23" s="296" t="s">
        <v>207</v>
      </c>
      <c r="B23" s="163"/>
      <c r="C23" s="294"/>
      <c r="D23" s="295"/>
    </row>
    <row r="24" spans="1:4" ht="21.75" customHeight="1">
      <c r="A24" s="296"/>
      <c r="B24" s="163"/>
      <c r="C24" s="294"/>
      <c r="D24" s="295"/>
    </row>
    <row r="25" spans="1:4" ht="21.75" customHeight="1">
      <c r="A25" s="77" t="s">
        <v>184</v>
      </c>
      <c r="B25" s="162">
        <f>SUM(B6,B10,B15)</f>
        <v>7936</v>
      </c>
      <c r="C25" s="162">
        <f>SUM(C6,C10,C15)</f>
        <v>8225</v>
      </c>
      <c r="D25" s="98">
        <v>-52.25</v>
      </c>
    </row>
    <row r="26" spans="1:4" ht="21.75" customHeight="1">
      <c r="A26" s="296" t="s">
        <v>208</v>
      </c>
      <c r="B26" s="163">
        <v>3398</v>
      </c>
      <c r="C26" s="294">
        <v>3421</v>
      </c>
      <c r="D26" s="98">
        <f>(C26/B26-1)*100</f>
        <v>0.6768687463213574</v>
      </c>
    </row>
    <row r="27" spans="1:4" ht="21.75" customHeight="1" thickBot="1">
      <c r="A27" s="78" t="s">
        <v>185</v>
      </c>
      <c r="B27" s="166">
        <f>SUM(B25:B26)</f>
        <v>11334</v>
      </c>
      <c r="C27" s="166">
        <f>SUM(C25:C26)</f>
        <v>11646</v>
      </c>
      <c r="D27" s="99">
        <v>-40.11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G35"/>
  <sheetViews>
    <sheetView zoomScalePageLayoutView="0" workbookViewId="0" topLeftCell="A16">
      <selection activeCell="A5" sqref="A5"/>
    </sheetView>
  </sheetViews>
  <sheetFormatPr defaultColWidth="9.140625" defaultRowHeight="15"/>
  <cols>
    <col min="1" max="1" width="34.421875" style="2" customWidth="1"/>
    <col min="2" max="2" width="9.28125" style="2" customWidth="1"/>
    <col min="3" max="3" width="8.7109375" style="2" customWidth="1"/>
    <col min="4" max="5" width="8.8515625" style="2" customWidth="1"/>
    <col min="6" max="7" width="10.421875" style="2" customWidth="1"/>
    <col min="8" max="16384" width="9.00390625" style="2" customWidth="1"/>
  </cols>
  <sheetData>
    <row r="1" spans="1:7" s="1" customFormat="1" ht="27">
      <c r="A1" s="412" t="s">
        <v>849</v>
      </c>
      <c r="B1" s="412"/>
      <c r="C1" s="412"/>
      <c r="D1" s="412"/>
      <c r="E1" s="412"/>
      <c r="F1" s="412"/>
      <c r="G1" s="412"/>
    </row>
    <row r="2" spans="1:7" ht="19.5" customHeight="1" thickBot="1">
      <c r="A2" s="184" t="s">
        <v>848</v>
      </c>
      <c r="B2" s="184"/>
      <c r="C2" s="184"/>
      <c r="D2" s="184"/>
      <c r="E2" s="184"/>
      <c r="F2" s="413" t="s">
        <v>241</v>
      </c>
      <c r="G2" s="413"/>
    </row>
    <row r="3" spans="1:7" ht="45.75" customHeight="1">
      <c r="A3" s="141" t="s">
        <v>209</v>
      </c>
      <c r="B3" s="142" t="s">
        <v>278</v>
      </c>
      <c r="C3" s="143" t="s">
        <v>279</v>
      </c>
      <c r="D3" s="143" t="s">
        <v>282</v>
      </c>
      <c r="E3" s="143" t="s">
        <v>280</v>
      </c>
      <c r="F3" s="143" t="s">
        <v>283</v>
      </c>
      <c r="G3" s="144" t="s">
        <v>210</v>
      </c>
    </row>
    <row r="4" spans="1:7" ht="41.25" customHeight="1">
      <c r="A4" s="121" t="s">
        <v>211</v>
      </c>
      <c r="B4" s="122">
        <f>SUM(B5,B23)</f>
        <v>3943</v>
      </c>
      <c r="C4" s="122">
        <f>SUM(C5,C23)</f>
        <v>4060</v>
      </c>
      <c r="D4" s="122">
        <f>SUM(D5,D23)</f>
        <v>3660</v>
      </c>
      <c r="E4" s="122">
        <f>SUM(E5,E23)</f>
        <v>3661</v>
      </c>
      <c r="F4" s="123">
        <f>E4/D4*100</f>
        <v>100.02732240437157</v>
      </c>
      <c r="G4" s="124">
        <f>(E4/B4-1)*100</f>
        <v>-7.151914785696167</v>
      </c>
    </row>
    <row r="5" spans="1:7" ht="20.25" customHeight="1">
      <c r="A5" s="125" t="s">
        <v>212</v>
      </c>
      <c r="B5" s="126">
        <f>SUM(B6:B22)</f>
        <v>2803</v>
      </c>
      <c r="C5" s="126">
        <f>SUM(C6:C22)</f>
        <v>2900</v>
      </c>
      <c r="D5" s="196">
        <f>SUM(D6:D22)</f>
        <v>2200</v>
      </c>
      <c r="E5" s="126">
        <f>SUM(E6:E22)</f>
        <v>2202</v>
      </c>
      <c r="F5" s="123">
        <f aca="true" t="shared" si="0" ref="F5:F34">E5/D5*100</f>
        <v>100.0909090909091</v>
      </c>
      <c r="G5" s="124">
        <f>(E5/B5-1)*100</f>
        <v>-21.44131287905815</v>
      </c>
    </row>
    <row r="6" spans="1:7" ht="20.25" customHeight="1">
      <c r="A6" s="110" t="s">
        <v>0</v>
      </c>
      <c r="B6" s="109">
        <v>1067</v>
      </c>
      <c r="C6" s="156">
        <v>920</v>
      </c>
      <c r="D6" s="156">
        <v>920</v>
      </c>
      <c r="E6" s="109">
        <v>1015</v>
      </c>
      <c r="F6" s="123">
        <f t="shared" si="0"/>
        <v>110.32608695652173</v>
      </c>
      <c r="G6" s="131">
        <f>(E6/B6-1)*100</f>
        <v>-4.873477038425489</v>
      </c>
    </row>
    <row r="7" spans="1:7" ht="20.25" customHeight="1">
      <c r="A7" s="110" t="s">
        <v>1</v>
      </c>
      <c r="B7" s="127">
        <v>-5</v>
      </c>
      <c r="C7" s="156"/>
      <c r="D7" s="156"/>
      <c r="E7" s="127"/>
      <c r="F7" s="123"/>
      <c r="G7" s="131">
        <f>(E7/B7-1)*100</f>
        <v>-100</v>
      </c>
    </row>
    <row r="8" spans="1:7" ht="20.25" customHeight="1">
      <c r="A8" s="110" t="s">
        <v>2</v>
      </c>
      <c r="B8" s="109">
        <v>135</v>
      </c>
      <c r="C8" s="156">
        <v>130</v>
      </c>
      <c r="D8" s="156">
        <v>130</v>
      </c>
      <c r="E8" s="109">
        <v>88</v>
      </c>
      <c r="F8" s="123">
        <f t="shared" si="0"/>
        <v>67.6923076923077</v>
      </c>
      <c r="G8" s="131">
        <f>(E8/B8-1)*100</f>
        <v>-34.81481481481481</v>
      </c>
    </row>
    <row r="9" spans="1:7" ht="20.25" customHeight="1">
      <c r="A9" s="110" t="s">
        <v>3</v>
      </c>
      <c r="B9" s="109"/>
      <c r="C9" s="156"/>
      <c r="D9" s="156"/>
      <c r="E9" s="109"/>
      <c r="F9" s="123"/>
      <c r="G9" s="131"/>
    </row>
    <row r="10" spans="1:7" ht="20.25" customHeight="1">
      <c r="A10" s="110" t="s">
        <v>4</v>
      </c>
      <c r="B10" s="109">
        <v>148</v>
      </c>
      <c r="C10" s="156">
        <v>90</v>
      </c>
      <c r="D10" s="156">
        <v>90</v>
      </c>
      <c r="E10" s="109">
        <v>75</v>
      </c>
      <c r="F10" s="123">
        <f t="shared" si="0"/>
        <v>83.33333333333334</v>
      </c>
      <c r="G10" s="131">
        <f aca="true" t="shared" si="1" ref="G10:G15">(E10/B10-1)*100</f>
        <v>-49.32432432432432</v>
      </c>
    </row>
    <row r="11" spans="1:7" ht="20.25" customHeight="1">
      <c r="A11" s="110" t="s">
        <v>5</v>
      </c>
      <c r="B11" s="109">
        <v>40</v>
      </c>
      <c r="C11" s="156">
        <v>40</v>
      </c>
      <c r="D11" s="156">
        <v>40</v>
      </c>
      <c r="E11" s="109">
        <v>40</v>
      </c>
      <c r="F11" s="123">
        <f t="shared" si="0"/>
        <v>100</v>
      </c>
      <c r="G11" s="131">
        <f t="shared" si="1"/>
        <v>0</v>
      </c>
    </row>
    <row r="12" spans="1:7" ht="20.25" customHeight="1">
      <c r="A12" s="110" t="s">
        <v>6</v>
      </c>
      <c r="B12" s="109">
        <v>160</v>
      </c>
      <c r="C12" s="156">
        <v>150</v>
      </c>
      <c r="D12" s="156">
        <v>150</v>
      </c>
      <c r="E12" s="109">
        <v>125</v>
      </c>
      <c r="F12" s="123">
        <f t="shared" si="0"/>
        <v>83.33333333333334</v>
      </c>
      <c r="G12" s="131">
        <f t="shared" si="1"/>
        <v>-21.875</v>
      </c>
    </row>
    <row r="13" spans="1:7" ht="20.25" customHeight="1">
      <c r="A13" s="110" t="s">
        <v>7</v>
      </c>
      <c r="B13" s="109">
        <v>44</v>
      </c>
      <c r="C13" s="156">
        <v>42</v>
      </c>
      <c r="D13" s="156">
        <v>42</v>
      </c>
      <c r="E13" s="109">
        <v>28</v>
      </c>
      <c r="F13" s="123">
        <f t="shared" si="0"/>
        <v>66.66666666666666</v>
      </c>
      <c r="G13" s="131">
        <f t="shared" si="1"/>
        <v>-36.36363636363637</v>
      </c>
    </row>
    <row r="14" spans="1:7" ht="20.25" customHeight="1">
      <c r="A14" s="110" t="s">
        <v>8</v>
      </c>
      <c r="B14" s="109">
        <v>51</v>
      </c>
      <c r="C14" s="156">
        <v>50</v>
      </c>
      <c r="D14" s="156">
        <v>50</v>
      </c>
      <c r="E14" s="109">
        <v>17</v>
      </c>
      <c r="F14" s="123">
        <f t="shared" si="0"/>
        <v>34</v>
      </c>
      <c r="G14" s="131">
        <f t="shared" si="1"/>
        <v>-66.66666666666667</v>
      </c>
    </row>
    <row r="15" spans="1:7" ht="20.25" customHeight="1">
      <c r="A15" s="110" t="s">
        <v>9</v>
      </c>
      <c r="B15" s="109">
        <v>21</v>
      </c>
      <c r="C15" s="156">
        <v>22</v>
      </c>
      <c r="D15" s="156">
        <v>22</v>
      </c>
      <c r="E15" s="109">
        <v>16</v>
      </c>
      <c r="F15" s="123">
        <f t="shared" si="0"/>
        <v>72.72727272727273</v>
      </c>
      <c r="G15" s="131">
        <f t="shared" si="1"/>
        <v>-23.809523809523814</v>
      </c>
    </row>
    <row r="16" spans="1:7" ht="20.25" customHeight="1">
      <c r="A16" s="110" t="s">
        <v>10</v>
      </c>
      <c r="B16" s="109"/>
      <c r="C16" s="156"/>
      <c r="D16" s="156"/>
      <c r="E16" s="109"/>
      <c r="F16" s="123"/>
      <c r="G16" s="131"/>
    </row>
    <row r="17" spans="1:7" ht="20.25" customHeight="1">
      <c r="A17" s="110" t="s">
        <v>11</v>
      </c>
      <c r="B17" s="109">
        <v>70</v>
      </c>
      <c r="C17" s="156">
        <v>60</v>
      </c>
      <c r="D17" s="156">
        <v>60</v>
      </c>
      <c r="E17" s="109">
        <v>72</v>
      </c>
      <c r="F17" s="123">
        <f t="shared" si="0"/>
        <v>120</v>
      </c>
      <c r="G17" s="131">
        <f>(E17/B17-1)*100</f>
        <v>2.857142857142847</v>
      </c>
    </row>
    <row r="18" spans="1:7" ht="20.25" customHeight="1">
      <c r="A18" s="110" t="s">
        <v>12</v>
      </c>
      <c r="B18" s="109">
        <v>1066</v>
      </c>
      <c r="C18" s="156">
        <v>1390</v>
      </c>
      <c r="D18" s="156">
        <v>696</v>
      </c>
      <c r="E18" s="109">
        <v>723</v>
      </c>
      <c r="F18" s="123">
        <f t="shared" si="0"/>
        <v>103.87931034482759</v>
      </c>
      <c r="G18" s="131">
        <f>(E18/B18-1)*100</f>
        <v>-32.17636022514071</v>
      </c>
    </row>
    <row r="19" spans="1:7" ht="20.25" customHeight="1">
      <c r="A19" s="110" t="s">
        <v>13</v>
      </c>
      <c r="B19" s="109">
        <v>5</v>
      </c>
      <c r="C19" s="156">
        <v>5</v>
      </c>
      <c r="D19" s="156"/>
      <c r="E19" s="109">
        <v>2</v>
      </c>
      <c r="F19" s="123"/>
      <c r="G19" s="131">
        <f>(E19/B19-1)*100</f>
        <v>-60</v>
      </c>
    </row>
    <row r="20" spans="1:7" ht="20.25" customHeight="1">
      <c r="A20" s="110" t="s">
        <v>14</v>
      </c>
      <c r="B20" s="109"/>
      <c r="C20" s="156"/>
      <c r="D20" s="156"/>
      <c r="E20" s="109"/>
      <c r="F20" s="123"/>
      <c r="G20" s="131"/>
    </row>
    <row r="21" spans="1:7" ht="20.25" customHeight="1">
      <c r="A21" s="110" t="s">
        <v>221</v>
      </c>
      <c r="B21" s="109">
        <v>1</v>
      </c>
      <c r="C21" s="156">
        <v>1</v>
      </c>
      <c r="D21" s="156"/>
      <c r="E21" s="109">
        <v>1</v>
      </c>
      <c r="F21" s="123"/>
      <c r="G21" s="131"/>
    </row>
    <row r="22" spans="1:7" ht="20.25" customHeight="1">
      <c r="A22" s="110" t="s">
        <v>15</v>
      </c>
      <c r="B22" s="109"/>
      <c r="C22" s="156"/>
      <c r="D22" s="156"/>
      <c r="E22" s="109"/>
      <c r="F22" s="123"/>
      <c r="G22" s="131"/>
    </row>
    <row r="23" spans="1:7" ht="20.25" customHeight="1">
      <c r="A23" s="125" t="s">
        <v>213</v>
      </c>
      <c r="B23" s="126">
        <f>SUM(B24:B30)</f>
        <v>1140</v>
      </c>
      <c r="C23" s="126">
        <f>SUM(C24:C30)</f>
        <v>1160</v>
      </c>
      <c r="D23" s="126">
        <f>SUM(D24:D30)</f>
        <v>1460</v>
      </c>
      <c r="E23" s="126">
        <f>SUM(E24:E30)</f>
        <v>1459</v>
      </c>
      <c r="F23" s="123">
        <f t="shared" si="0"/>
        <v>99.93150684931507</v>
      </c>
      <c r="G23" s="124">
        <f>(E23/B23-1)*100</f>
        <v>27.982456140350887</v>
      </c>
    </row>
    <row r="24" spans="1:7" ht="20.25" customHeight="1">
      <c r="A24" s="110" t="s">
        <v>16</v>
      </c>
      <c r="B24" s="109">
        <v>663</v>
      </c>
      <c r="C24" s="156">
        <v>752</v>
      </c>
      <c r="D24" s="109">
        <v>426</v>
      </c>
      <c r="E24" s="109">
        <v>425</v>
      </c>
      <c r="F24" s="123">
        <f t="shared" si="0"/>
        <v>99.76525821596243</v>
      </c>
      <c r="G24" s="131">
        <f>(E24/B24-1)*100</f>
        <v>-35.89743589743589</v>
      </c>
    </row>
    <row r="25" spans="1:7" ht="20.25" customHeight="1">
      <c r="A25" s="110" t="s">
        <v>17</v>
      </c>
      <c r="B25" s="109">
        <v>133</v>
      </c>
      <c r="C25" s="156">
        <v>70</v>
      </c>
      <c r="D25" s="109">
        <v>324</v>
      </c>
      <c r="E25" s="109">
        <v>324</v>
      </c>
      <c r="F25" s="123">
        <f t="shared" si="0"/>
        <v>100</v>
      </c>
      <c r="G25" s="131">
        <f>(E25/B25-1)*100</f>
        <v>143.60902255639098</v>
      </c>
    </row>
    <row r="26" spans="1:7" ht="20.25" customHeight="1">
      <c r="A26" s="110" t="s">
        <v>18</v>
      </c>
      <c r="B26" s="109">
        <v>106</v>
      </c>
      <c r="C26" s="156">
        <v>60</v>
      </c>
      <c r="D26" s="109">
        <v>165</v>
      </c>
      <c r="E26" s="109">
        <v>165</v>
      </c>
      <c r="F26" s="123">
        <f t="shared" si="0"/>
        <v>100</v>
      </c>
      <c r="G26" s="131">
        <f>(E26/B26-1)*100</f>
        <v>55.660377358490564</v>
      </c>
    </row>
    <row r="27" spans="1:7" ht="20.25" customHeight="1">
      <c r="A27" s="110" t="s">
        <v>19</v>
      </c>
      <c r="B27" s="109">
        <v>0</v>
      </c>
      <c r="C27" s="156"/>
      <c r="D27" s="109"/>
      <c r="E27" s="109"/>
      <c r="F27" s="123"/>
      <c r="G27" s="131"/>
    </row>
    <row r="28" spans="1:7" ht="20.25" customHeight="1">
      <c r="A28" s="110" t="s">
        <v>20</v>
      </c>
      <c r="B28" s="109">
        <v>222</v>
      </c>
      <c r="C28" s="156">
        <v>273</v>
      </c>
      <c r="D28" s="109">
        <v>441</v>
      </c>
      <c r="E28" s="109">
        <v>441</v>
      </c>
      <c r="F28" s="123">
        <f t="shared" si="0"/>
        <v>100</v>
      </c>
      <c r="G28" s="131">
        <f>(E28/B28-1)*100</f>
        <v>98.64864864864865</v>
      </c>
    </row>
    <row r="29" spans="1:7" ht="20.25" customHeight="1">
      <c r="A29" s="110" t="s">
        <v>281</v>
      </c>
      <c r="B29" s="109"/>
      <c r="C29" s="156"/>
      <c r="D29" s="109">
        <v>104</v>
      </c>
      <c r="E29" s="109">
        <v>104</v>
      </c>
      <c r="F29" s="123">
        <f t="shared" si="0"/>
        <v>100</v>
      </c>
      <c r="G29" s="131"/>
    </row>
    <row r="30" spans="1:7" ht="20.25" customHeight="1">
      <c r="A30" s="110" t="s">
        <v>21</v>
      </c>
      <c r="B30" s="109">
        <v>16</v>
      </c>
      <c r="C30" s="109">
        <v>5</v>
      </c>
      <c r="D30" s="109"/>
      <c r="E30" s="109"/>
      <c r="F30" s="123"/>
      <c r="G30" s="131"/>
    </row>
    <row r="31" spans="1:7" ht="20.25" customHeight="1">
      <c r="A31" s="125" t="s">
        <v>214</v>
      </c>
      <c r="B31" s="126">
        <f>SUM(B32:B33)</f>
        <v>3237</v>
      </c>
      <c r="C31" s="126">
        <f>SUM(C32:C33)</f>
        <v>2621</v>
      </c>
      <c r="D31" s="126">
        <f>SUM(D32:D33)</f>
        <v>2621</v>
      </c>
      <c r="E31" s="126">
        <f>SUM(E32:E33)</f>
        <v>2602</v>
      </c>
      <c r="F31" s="123">
        <f t="shared" si="0"/>
        <v>99.2750858450973</v>
      </c>
      <c r="G31" s="124">
        <f>(E31/B31-1)*100</f>
        <v>-19.616929255483473</v>
      </c>
    </row>
    <row r="32" spans="1:7" ht="20.25" customHeight="1">
      <c r="A32" s="110" t="s">
        <v>215</v>
      </c>
      <c r="B32" s="109">
        <v>2412</v>
      </c>
      <c r="C32" s="109">
        <v>1974</v>
      </c>
      <c r="D32" s="109">
        <v>1974</v>
      </c>
      <c r="E32" s="109">
        <v>1952</v>
      </c>
      <c r="F32" s="123">
        <f t="shared" si="0"/>
        <v>98.88551165146909</v>
      </c>
      <c r="G32" s="131">
        <f>(E32/B32-1)*100</f>
        <v>-19.071310116086238</v>
      </c>
    </row>
    <row r="33" spans="1:7" ht="20.25" customHeight="1">
      <c r="A33" s="110" t="s">
        <v>216</v>
      </c>
      <c r="B33" s="109">
        <v>825</v>
      </c>
      <c r="C33" s="109">
        <v>647</v>
      </c>
      <c r="D33" s="109">
        <v>647</v>
      </c>
      <c r="E33" s="109">
        <v>650</v>
      </c>
      <c r="F33" s="123">
        <f t="shared" si="0"/>
        <v>100.46367851622875</v>
      </c>
      <c r="G33" s="131">
        <f>(E33/B33-1)*100</f>
        <v>-21.212121212121215</v>
      </c>
    </row>
    <row r="34" spans="1:7" ht="20.25" customHeight="1" thickBot="1">
      <c r="A34" s="116" t="s">
        <v>217</v>
      </c>
      <c r="B34" s="128">
        <f>SUM(B31,B4)</f>
        <v>7180</v>
      </c>
      <c r="C34" s="128">
        <f>SUM(C31,C4)</f>
        <v>6681</v>
      </c>
      <c r="D34" s="128">
        <f>SUM(D31,D4)</f>
        <v>6281</v>
      </c>
      <c r="E34" s="128">
        <f>SUM(E4,E31)</f>
        <v>6263</v>
      </c>
      <c r="F34" s="123">
        <f t="shared" si="0"/>
        <v>99.71342142970865</v>
      </c>
      <c r="G34" s="129">
        <f>(E34/B34-1)*100</f>
        <v>-12.771587743732592</v>
      </c>
    </row>
    <row r="35" ht="20.25" customHeight="1">
      <c r="G35" s="11"/>
    </row>
  </sheetData>
  <sheetProtection/>
  <mergeCells count="2">
    <mergeCell ref="A1:G1"/>
    <mergeCell ref="F2:G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I31"/>
  <sheetViews>
    <sheetView zoomScalePageLayoutView="0" workbookViewId="0" topLeftCell="A1">
      <selection activeCell="A2" sqref="A2:F2"/>
    </sheetView>
  </sheetViews>
  <sheetFormatPr defaultColWidth="9.140625" defaultRowHeight="15"/>
  <cols>
    <col min="1" max="1" width="29.57421875" style="3" customWidth="1"/>
    <col min="2" max="3" width="10.00390625" style="12" customWidth="1"/>
    <col min="4" max="4" width="10.00390625" style="197" customWidth="1"/>
    <col min="5" max="6" width="10.00390625" style="12" customWidth="1"/>
    <col min="7" max="16384" width="9.00390625" style="3" customWidth="1"/>
  </cols>
  <sheetData>
    <row r="1" spans="1:4" ht="14.25">
      <c r="A1" s="4"/>
      <c r="D1" s="208"/>
    </row>
    <row r="2" spans="1:6" ht="39.75" customHeight="1">
      <c r="A2" s="412" t="s">
        <v>851</v>
      </c>
      <c r="B2" s="412"/>
      <c r="C2" s="412"/>
      <c r="D2" s="412"/>
      <c r="E2" s="412"/>
      <c r="F2" s="412"/>
    </row>
    <row r="3" spans="1:6" ht="19.5" customHeight="1" thickBot="1">
      <c r="A3" s="184" t="s">
        <v>850</v>
      </c>
      <c r="B3" s="187"/>
      <c r="C3" s="187"/>
      <c r="D3" s="207"/>
      <c r="E3" s="188"/>
      <c r="F3" s="188" t="s">
        <v>242</v>
      </c>
    </row>
    <row r="4" spans="1:6" s="5" customFormat="1" ht="24.75" customHeight="1">
      <c r="A4" s="422" t="s">
        <v>62</v>
      </c>
      <c r="B4" s="424" t="s">
        <v>285</v>
      </c>
      <c r="C4" s="424" t="s">
        <v>286</v>
      </c>
      <c r="D4" s="424" t="s">
        <v>852</v>
      </c>
      <c r="E4" s="424" t="s">
        <v>123</v>
      </c>
      <c r="F4" s="426" t="s">
        <v>63</v>
      </c>
    </row>
    <row r="5" spans="1:6" s="5" customFormat="1" ht="32.25" customHeight="1">
      <c r="A5" s="423"/>
      <c r="B5" s="425"/>
      <c r="C5" s="425"/>
      <c r="D5" s="425"/>
      <c r="E5" s="425"/>
      <c r="F5" s="427"/>
    </row>
    <row r="6" spans="1:6" ht="23.25" customHeight="1">
      <c r="A6" s="110" t="s">
        <v>44</v>
      </c>
      <c r="B6" s="33">
        <v>8932</v>
      </c>
      <c r="C6" s="32">
        <v>8470</v>
      </c>
      <c r="D6" s="111">
        <v>9533</v>
      </c>
      <c r="E6" s="112">
        <f>D6/C6*100</f>
        <v>112.55017709563164</v>
      </c>
      <c r="F6" s="113">
        <f>(D6/B6-1)*100</f>
        <v>6.728616211374838</v>
      </c>
    </row>
    <row r="7" spans="1:6" ht="23.25" customHeight="1">
      <c r="A7" s="110" t="s">
        <v>24</v>
      </c>
      <c r="B7" s="33"/>
      <c r="C7" s="32"/>
      <c r="D7" s="111"/>
      <c r="E7" s="112"/>
      <c r="F7" s="113"/>
    </row>
    <row r="8" spans="1:6" ht="23.25" customHeight="1">
      <c r="A8" s="110" t="s">
        <v>25</v>
      </c>
      <c r="B8" s="33">
        <v>22</v>
      </c>
      <c r="C8" s="32"/>
      <c r="D8" s="111">
        <v>52</v>
      </c>
      <c r="E8" s="112"/>
      <c r="F8" s="113">
        <f aca="true" t="shared" si="0" ref="F8:F30">(D8/B8-1)*100</f>
        <v>136.36363636363637</v>
      </c>
    </row>
    <row r="9" spans="1:6" ht="23.25" customHeight="1">
      <c r="A9" s="110" t="s">
        <v>26</v>
      </c>
      <c r="B9" s="33">
        <v>2874</v>
      </c>
      <c r="C9" s="32">
        <v>2743</v>
      </c>
      <c r="D9" s="111">
        <v>2760</v>
      </c>
      <c r="E9" s="112">
        <f aca="true" t="shared" si="1" ref="E9:E30">D9/C9*100</f>
        <v>100.6197593875319</v>
      </c>
      <c r="F9" s="113">
        <f t="shared" si="0"/>
        <v>-3.9665970772442605</v>
      </c>
    </row>
    <row r="10" spans="1:6" ht="23.25" customHeight="1">
      <c r="A10" s="110" t="s">
        <v>27</v>
      </c>
      <c r="B10" s="33">
        <v>7416</v>
      </c>
      <c r="C10" s="32">
        <v>7648</v>
      </c>
      <c r="D10" s="111">
        <v>7882</v>
      </c>
      <c r="E10" s="112">
        <f t="shared" si="1"/>
        <v>103.05962343096233</v>
      </c>
      <c r="F10" s="113">
        <f t="shared" si="0"/>
        <v>6.283710895361372</v>
      </c>
    </row>
    <row r="11" spans="1:6" ht="23.25" customHeight="1">
      <c r="A11" s="110" t="s">
        <v>28</v>
      </c>
      <c r="B11" s="33">
        <v>427</v>
      </c>
      <c r="C11" s="32">
        <v>405</v>
      </c>
      <c r="D11" s="111">
        <v>1263</v>
      </c>
      <c r="E11" s="112">
        <f t="shared" si="1"/>
        <v>311.85185185185185</v>
      </c>
      <c r="F11" s="113">
        <f t="shared" si="0"/>
        <v>195.78454332552693</v>
      </c>
    </row>
    <row r="12" spans="1:6" ht="23.25" customHeight="1">
      <c r="A12" s="110" t="s">
        <v>29</v>
      </c>
      <c r="B12" s="33">
        <v>1376</v>
      </c>
      <c r="C12" s="32">
        <v>2167</v>
      </c>
      <c r="D12" s="111">
        <v>1294</v>
      </c>
      <c r="E12" s="112">
        <f t="shared" si="1"/>
        <v>59.713890170742964</v>
      </c>
      <c r="F12" s="113">
        <f t="shared" si="0"/>
        <v>-5.959302325581395</v>
      </c>
    </row>
    <row r="13" spans="1:6" ht="23.25" customHeight="1">
      <c r="A13" s="110" t="s">
        <v>45</v>
      </c>
      <c r="B13" s="33">
        <v>4875</v>
      </c>
      <c r="C13" s="32">
        <v>6749</v>
      </c>
      <c r="D13" s="111">
        <v>5969</v>
      </c>
      <c r="E13" s="112">
        <f t="shared" si="1"/>
        <v>88.4427322566306</v>
      </c>
      <c r="F13" s="113">
        <f t="shared" si="0"/>
        <v>22.441025641025636</v>
      </c>
    </row>
    <row r="14" spans="1:9" ht="23.25" customHeight="1">
      <c r="A14" s="110" t="s">
        <v>266</v>
      </c>
      <c r="B14" s="33">
        <v>6465</v>
      </c>
      <c r="C14" s="32">
        <v>6627</v>
      </c>
      <c r="D14" s="111">
        <v>5790</v>
      </c>
      <c r="E14" s="112">
        <f t="shared" si="1"/>
        <v>87.36985061113626</v>
      </c>
      <c r="F14" s="113">
        <f t="shared" si="0"/>
        <v>-10.440835266821347</v>
      </c>
      <c r="H14" s="243"/>
      <c r="I14" s="243"/>
    </row>
    <row r="15" spans="1:9" ht="23.25" customHeight="1">
      <c r="A15" s="110" t="s">
        <v>30</v>
      </c>
      <c r="B15" s="33">
        <v>4413</v>
      </c>
      <c r="C15" s="32">
        <v>2010</v>
      </c>
      <c r="D15" s="111">
        <v>6324</v>
      </c>
      <c r="E15" s="112">
        <f t="shared" si="1"/>
        <v>314.6268656716418</v>
      </c>
      <c r="F15" s="113">
        <f t="shared" si="0"/>
        <v>43.30387491502379</v>
      </c>
      <c r="H15" s="243"/>
      <c r="I15" s="243"/>
    </row>
    <row r="16" spans="1:9" ht="23.25" customHeight="1">
      <c r="A16" s="110" t="s">
        <v>31</v>
      </c>
      <c r="B16" s="33">
        <v>13904</v>
      </c>
      <c r="C16" s="192">
        <v>1390</v>
      </c>
      <c r="D16" s="111">
        <v>11412</v>
      </c>
      <c r="E16" s="112">
        <f t="shared" si="1"/>
        <v>821.0071942446044</v>
      </c>
      <c r="F16" s="113">
        <f t="shared" si="0"/>
        <v>-17.922899884925204</v>
      </c>
      <c r="H16" s="243"/>
      <c r="I16" s="243"/>
    </row>
    <row r="17" spans="1:9" ht="23.25" customHeight="1">
      <c r="A17" s="110" t="s">
        <v>32</v>
      </c>
      <c r="B17" s="33">
        <v>13906</v>
      </c>
      <c r="C17" s="32">
        <v>15776</v>
      </c>
      <c r="D17" s="111">
        <v>14795</v>
      </c>
      <c r="E17" s="112">
        <f t="shared" si="1"/>
        <v>93.78169371196755</v>
      </c>
      <c r="F17" s="113">
        <f t="shared" si="0"/>
        <v>6.392923917733362</v>
      </c>
      <c r="H17" s="243"/>
      <c r="I17" s="243"/>
    </row>
    <row r="18" spans="1:9" ht="23.25" customHeight="1">
      <c r="A18" s="110" t="s">
        <v>33</v>
      </c>
      <c r="B18" s="33">
        <v>736</v>
      </c>
      <c r="C18" s="192">
        <v>499</v>
      </c>
      <c r="D18" s="111">
        <v>872</v>
      </c>
      <c r="E18" s="112">
        <f t="shared" si="1"/>
        <v>174.749498997996</v>
      </c>
      <c r="F18" s="113">
        <f t="shared" si="0"/>
        <v>18.47826086956521</v>
      </c>
      <c r="H18" s="243"/>
      <c r="I18" s="243"/>
    </row>
    <row r="19" spans="1:6" ht="23.25" customHeight="1">
      <c r="A19" s="114" t="s">
        <v>34</v>
      </c>
      <c r="B19" s="33">
        <v>398</v>
      </c>
      <c r="C19" s="32">
        <v>205</v>
      </c>
      <c r="D19" s="111"/>
      <c r="E19" s="112">
        <f t="shared" si="1"/>
        <v>0</v>
      </c>
      <c r="F19" s="113">
        <f t="shared" si="0"/>
        <v>-100</v>
      </c>
    </row>
    <row r="20" spans="1:6" ht="23.25" customHeight="1">
      <c r="A20" s="114" t="s">
        <v>35</v>
      </c>
      <c r="B20" s="33">
        <v>1355</v>
      </c>
      <c r="C20" s="32">
        <v>434</v>
      </c>
      <c r="D20" s="111">
        <v>320</v>
      </c>
      <c r="E20" s="112">
        <f t="shared" si="1"/>
        <v>73.73271889400922</v>
      </c>
      <c r="F20" s="113">
        <f t="shared" si="0"/>
        <v>-76.38376383763837</v>
      </c>
    </row>
    <row r="21" spans="1:6" ht="23.25" customHeight="1">
      <c r="A21" s="115" t="s">
        <v>36</v>
      </c>
      <c r="B21" s="33">
        <v>1</v>
      </c>
      <c r="C21" s="32"/>
      <c r="D21" s="111"/>
      <c r="E21" s="112"/>
      <c r="F21" s="113">
        <f t="shared" si="0"/>
        <v>-100</v>
      </c>
    </row>
    <row r="22" spans="1:6" ht="23.25" customHeight="1">
      <c r="A22" s="114" t="s">
        <v>37</v>
      </c>
      <c r="B22" s="33"/>
      <c r="C22" s="32"/>
      <c r="D22" s="111"/>
      <c r="E22" s="112"/>
      <c r="F22" s="113"/>
    </row>
    <row r="23" spans="1:6" ht="23.25" customHeight="1">
      <c r="A23" s="114" t="s">
        <v>267</v>
      </c>
      <c r="B23" s="33">
        <v>1611</v>
      </c>
      <c r="C23" s="32">
        <v>991</v>
      </c>
      <c r="D23" s="111">
        <v>590</v>
      </c>
      <c r="E23" s="112">
        <f t="shared" si="1"/>
        <v>59.53582240161454</v>
      </c>
      <c r="F23" s="113">
        <f t="shared" si="0"/>
        <v>-63.37678460583489</v>
      </c>
    </row>
    <row r="24" spans="1:6" ht="23.25" customHeight="1">
      <c r="A24" s="114" t="s">
        <v>38</v>
      </c>
      <c r="B24" s="33">
        <v>309</v>
      </c>
      <c r="C24" s="32">
        <v>2631</v>
      </c>
      <c r="D24" s="111">
        <v>107</v>
      </c>
      <c r="E24" s="112">
        <f t="shared" si="1"/>
        <v>4.066894716837704</v>
      </c>
      <c r="F24" s="113">
        <f t="shared" si="0"/>
        <v>-65.37216828478964</v>
      </c>
    </row>
    <row r="25" spans="1:6" ht="23.25" customHeight="1">
      <c r="A25" s="114" t="s">
        <v>289</v>
      </c>
      <c r="B25" s="33"/>
      <c r="C25" s="32">
        <v>371</v>
      </c>
      <c r="D25" s="111">
        <v>349</v>
      </c>
      <c r="E25" s="112">
        <f t="shared" si="1"/>
        <v>94.07008086253369</v>
      </c>
      <c r="F25" s="113"/>
    </row>
    <row r="26" spans="1:6" ht="23.25" customHeight="1">
      <c r="A26" s="115" t="s">
        <v>40</v>
      </c>
      <c r="B26" s="33"/>
      <c r="C26" s="32">
        <v>800</v>
      </c>
      <c r="D26" s="111"/>
      <c r="E26" s="112">
        <f t="shared" si="1"/>
        <v>0</v>
      </c>
      <c r="F26" s="113"/>
    </row>
    <row r="27" spans="1:6" ht="23.25" customHeight="1">
      <c r="A27" s="114" t="s">
        <v>41</v>
      </c>
      <c r="B27" s="33">
        <v>482</v>
      </c>
      <c r="C27" s="32">
        <v>541</v>
      </c>
      <c r="D27" s="111">
        <v>566</v>
      </c>
      <c r="E27" s="112">
        <f t="shared" si="1"/>
        <v>104.62107208872457</v>
      </c>
      <c r="F27" s="113">
        <f t="shared" si="0"/>
        <v>17.427385892116188</v>
      </c>
    </row>
    <row r="28" spans="1:6" ht="23.25" customHeight="1">
      <c r="A28" s="114" t="s">
        <v>124</v>
      </c>
      <c r="B28" s="33"/>
      <c r="C28" s="244"/>
      <c r="D28" s="111">
        <v>5</v>
      </c>
      <c r="E28" s="112"/>
      <c r="F28" s="113"/>
    </row>
    <row r="29" spans="1:6" ht="23.25" customHeight="1">
      <c r="A29" s="110" t="s">
        <v>125</v>
      </c>
      <c r="B29" s="33">
        <v>10</v>
      </c>
      <c r="C29" s="245"/>
      <c r="D29" s="111"/>
      <c r="E29" s="112"/>
      <c r="F29" s="113">
        <f t="shared" si="0"/>
        <v>-100</v>
      </c>
    </row>
    <row r="30" spans="1:6" ht="23.25" customHeight="1" thickBot="1">
      <c r="A30" s="116" t="s">
        <v>48</v>
      </c>
      <c r="B30" s="117">
        <f>SUM(B6:B29)</f>
        <v>69512</v>
      </c>
      <c r="C30" s="117">
        <f>SUM(C6:C29)</f>
        <v>60457</v>
      </c>
      <c r="D30" s="206">
        <f>SUM(D6:D29)</f>
        <v>69883</v>
      </c>
      <c r="E30" s="246">
        <f t="shared" si="1"/>
        <v>115.59124667118779</v>
      </c>
      <c r="F30" s="247">
        <f t="shared" si="0"/>
        <v>0.5337207964092539</v>
      </c>
    </row>
    <row r="31" spans="1:6" ht="26.25" customHeight="1">
      <c r="A31" s="14"/>
      <c r="D31" s="208"/>
      <c r="F31" s="10"/>
    </row>
  </sheetData>
  <sheetProtection/>
  <mergeCells count="7">
    <mergeCell ref="A2:F2"/>
    <mergeCell ref="A4:A5"/>
    <mergeCell ref="B4:B5"/>
    <mergeCell ref="C4:C5"/>
    <mergeCell ref="E4:E5"/>
    <mergeCell ref="F4:F5"/>
    <mergeCell ref="D4:D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B53"/>
  <sheetViews>
    <sheetView zoomScalePageLayoutView="0" workbookViewId="0" topLeftCell="A34">
      <selection activeCell="A1" sqref="A1:B1"/>
    </sheetView>
  </sheetViews>
  <sheetFormatPr defaultColWidth="9.140625" defaultRowHeight="15"/>
  <cols>
    <col min="1" max="1" width="53.57421875" style="261" customWidth="1"/>
    <col min="2" max="2" width="16.00390625" style="258" customWidth="1"/>
    <col min="3" max="16384" width="9.00390625" style="258" customWidth="1"/>
  </cols>
  <sheetData>
    <row r="1" spans="1:2" ht="30" customHeight="1">
      <c r="A1" s="428" t="s">
        <v>905</v>
      </c>
      <c r="B1" s="428"/>
    </row>
    <row r="2" spans="1:2" ht="22.5" customHeight="1">
      <c r="A2" s="248" t="s">
        <v>853</v>
      </c>
      <c r="B2" s="249" t="s">
        <v>42</v>
      </c>
    </row>
    <row r="3" spans="1:2" ht="34.5" customHeight="1">
      <c r="A3" s="250" t="s">
        <v>854</v>
      </c>
      <c r="B3" s="250" t="s">
        <v>855</v>
      </c>
    </row>
    <row r="4" spans="1:2" ht="19.5" customHeight="1">
      <c r="A4" s="251" t="s">
        <v>856</v>
      </c>
      <c r="B4" s="252">
        <v>438</v>
      </c>
    </row>
    <row r="5" spans="1:2" s="259" customFormat="1" ht="19.5" customHeight="1">
      <c r="A5" s="251" t="s">
        <v>857</v>
      </c>
      <c r="B5" s="253">
        <f>SUM(B6:B31)</f>
        <v>46666</v>
      </c>
    </row>
    <row r="6" spans="1:2" ht="19.5" customHeight="1">
      <c r="A6" s="254" t="s">
        <v>858</v>
      </c>
      <c r="B6" s="255">
        <v>30365</v>
      </c>
    </row>
    <row r="7" spans="1:2" ht="19.5" customHeight="1">
      <c r="A7" s="254" t="s">
        <v>859</v>
      </c>
      <c r="B7" s="255">
        <v>5315</v>
      </c>
    </row>
    <row r="8" spans="1:2" ht="19.5" customHeight="1">
      <c r="A8" s="254" t="s">
        <v>860</v>
      </c>
      <c r="B8" s="255">
        <v>1879</v>
      </c>
    </row>
    <row r="9" spans="1:2" ht="19.5" customHeight="1">
      <c r="A9" s="254" t="s">
        <v>861</v>
      </c>
      <c r="B9" s="255"/>
    </row>
    <row r="10" spans="1:2" ht="19.5" customHeight="1">
      <c r="A10" s="254" t="s">
        <v>862</v>
      </c>
      <c r="B10" s="255"/>
    </row>
    <row r="11" spans="1:2" ht="19.5" customHeight="1">
      <c r="A11" s="254" t="s">
        <v>863</v>
      </c>
      <c r="B11" s="255"/>
    </row>
    <row r="12" spans="1:2" ht="19.5" customHeight="1">
      <c r="A12" s="254" t="s">
        <v>864</v>
      </c>
      <c r="B12" s="255"/>
    </row>
    <row r="13" spans="1:2" ht="19.5" customHeight="1">
      <c r="A13" s="254" t="s">
        <v>865</v>
      </c>
      <c r="B13" s="255"/>
    </row>
    <row r="14" spans="1:2" ht="19.5" customHeight="1">
      <c r="A14" s="254" t="s">
        <v>866</v>
      </c>
      <c r="B14" s="255">
        <v>3962</v>
      </c>
    </row>
    <row r="15" spans="1:2" ht="19.5" customHeight="1">
      <c r="A15" s="254" t="s">
        <v>867</v>
      </c>
      <c r="B15" s="255">
        <v>4194</v>
      </c>
    </row>
    <row r="16" spans="1:2" ht="19.5" customHeight="1">
      <c r="A16" s="254" t="s">
        <v>868</v>
      </c>
      <c r="B16" s="255">
        <v>951</v>
      </c>
    </row>
    <row r="17" spans="1:2" ht="19.5" customHeight="1">
      <c r="A17" s="254" t="s">
        <v>869</v>
      </c>
      <c r="B17" s="255"/>
    </row>
    <row r="18" spans="1:2" ht="19.5" customHeight="1">
      <c r="A18" s="254" t="s">
        <v>870</v>
      </c>
      <c r="B18" s="255"/>
    </row>
    <row r="19" spans="1:2" ht="19.5" customHeight="1">
      <c r="A19" s="254" t="s">
        <v>871</v>
      </c>
      <c r="B19" s="255"/>
    </row>
    <row r="20" spans="1:2" ht="19.5" customHeight="1">
      <c r="A20" s="254" t="s">
        <v>872</v>
      </c>
      <c r="B20" s="255"/>
    </row>
    <row r="21" spans="1:2" ht="19.5" customHeight="1">
      <c r="A21" s="254" t="s">
        <v>873</v>
      </c>
      <c r="B21" s="255"/>
    </row>
    <row r="22" spans="1:2" ht="19.5" customHeight="1">
      <c r="A22" s="254" t="s">
        <v>874</v>
      </c>
      <c r="B22" s="255"/>
    </row>
    <row r="23" spans="1:2" ht="19.5" customHeight="1">
      <c r="A23" s="254" t="s">
        <v>875</v>
      </c>
      <c r="B23" s="255"/>
    </row>
    <row r="24" spans="1:2" ht="19.5" customHeight="1">
      <c r="A24" s="254" t="s">
        <v>876</v>
      </c>
      <c r="B24" s="255"/>
    </row>
    <row r="25" spans="1:2" ht="19.5" customHeight="1">
      <c r="A25" s="254" t="s">
        <v>877</v>
      </c>
      <c r="B25" s="255"/>
    </row>
    <row r="26" spans="1:2" ht="19.5" customHeight="1">
      <c r="A26" s="254" t="s">
        <v>878</v>
      </c>
      <c r="B26" s="255"/>
    </row>
    <row r="27" spans="1:2" ht="19.5" customHeight="1">
      <c r="A27" s="254" t="s">
        <v>879</v>
      </c>
      <c r="B27" s="255"/>
    </row>
    <row r="28" spans="1:2" ht="19.5" customHeight="1">
      <c r="A28" s="254" t="s">
        <v>880</v>
      </c>
      <c r="B28" s="255"/>
    </row>
    <row r="29" spans="1:2" ht="19.5" customHeight="1">
      <c r="A29" s="254" t="s">
        <v>881</v>
      </c>
      <c r="B29" s="255"/>
    </row>
    <row r="30" spans="1:2" ht="19.5" customHeight="1">
      <c r="A30" s="254" t="s">
        <v>882</v>
      </c>
      <c r="B30" s="255"/>
    </row>
    <row r="31" spans="1:2" ht="19.5" customHeight="1">
      <c r="A31" s="254" t="s">
        <v>883</v>
      </c>
      <c r="B31" s="255"/>
    </row>
    <row r="32" spans="1:2" ht="19.5" customHeight="1">
      <c r="A32" s="251" t="s">
        <v>884</v>
      </c>
      <c r="B32" s="252">
        <f>SUM(B33:B51)</f>
        <v>29520</v>
      </c>
    </row>
    <row r="33" spans="1:2" ht="19.5" customHeight="1">
      <c r="A33" s="254" t="s">
        <v>885</v>
      </c>
      <c r="B33" s="262">
        <v>474</v>
      </c>
    </row>
    <row r="34" spans="1:2" ht="19.5" customHeight="1">
      <c r="A34" s="254" t="s">
        <v>886</v>
      </c>
      <c r="B34" s="262">
        <v>20</v>
      </c>
    </row>
    <row r="35" spans="1:2" ht="19.5" customHeight="1">
      <c r="A35" s="254" t="s">
        <v>887</v>
      </c>
      <c r="B35" s="262">
        <v>552</v>
      </c>
    </row>
    <row r="36" spans="1:2" ht="19.5" customHeight="1">
      <c r="A36" s="254" t="s">
        <v>888</v>
      </c>
      <c r="B36" s="262">
        <v>1934</v>
      </c>
    </row>
    <row r="37" spans="1:2" ht="19.5" customHeight="1">
      <c r="A37" s="254" t="s">
        <v>889</v>
      </c>
      <c r="B37" s="262">
        <v>53</v>
      </c>
    </row>
    <row r="38" spans="1:2" ht="19.5" customHeight="1">
      <c r="A38" s="254" t="s">
        <v>890</v>
      </c>
      <c r="B38" s="262">
        <v>948</v>
      </c>
    </row>
    <row r="39" spans="1:2" ht="19.5" customHeight="1">
      <c r="A39" s="254" t="s">
        <v>891</v>
      </c>
      <c r="B39" s="262">
        <v>3640</v>
      </c>
    </row>
    <row r="40" spans="1:2" ht="19.5" customHeight="1">
      <c r="A40" s="254" t="s">
        <v>892</v>
      </c>
      <c r="B40" s="262">
        <v>2585</v>
      </c>
    </row>
    <row r="41" spans="1:2" s="260" customFormat="1" ht="19.5" customHeight="1">
      <c r="A41" s="254" t="s">
        <v>893</v>
      </c>
      <c r="B41" s="262">
        <v>973</v>
      </c>
    </row>
    <row r="42" spans="1:2" s="260" customFormat="1" ht="19.5" customHeight="1">
      <c r="A42" s="254" t="s">
        <v>894</v>
      </c>
      <c r="B42" s="262">
        <v>519</v>
      </c>
    </row>
    <row r="43" spans="1:2" s="260" customFormat="1" ht="19.5" customHeight="1">
      <c r="A43" s="254" t="s">
        <v>895</v>
      </c>
      <c r="B43" s="262">
        <v>12926</v>
      </c>
    </row>
    <row r="44" spans="1:2" s="260" customFormat="1" ht="19.5" customHeight="1">
      <c r="A44" s="254" t="s">
        <v>896</v>
      </c>
      <c r="B44" s="262">
        <v>2500</v>
      </c>
    </row>
    <row r="45" spans="1:2" s="260" customFormat="1" ht="19.5" customHeight="1">
      <c r="A45" s="254" t="s">
        <v>897</v>
      </c>
      <c r="B45" s="262">
        <v>61</v>
      </c>
    </row>
    <row r="46" spans="1:2" s="260" customFormat="1" ht="19.5" customHeight="1">
      <c r="A46" s="254" t="s">
        <v>898</v>
      </c>
      <c r="B46" s="262">
        <v>5</v>
      </c>
    </row>
    <row r="47" spans="1:2" s="260" customFormat="1" ht="19.5" customHeight="1">
      <c r="A47" s="254" t="s">
        <v>899</v>
      </c>
      <c r="B47" s="262">
        <v>0</v>
      </c>
    </row>
    <row r="48" spans="1:2" s="260" customFormat="1" ht="19.5" customHeight="1">
      <c r="A48" s="254" t="s">
        <v>900</v>
      </c>
      <c r="B48" s="262">
        <v>102</v>
      </c>
    </row>
    <row r="49" spans="1:2" s="260" customFormat="1" ht="19.5" customHeight="1">
      <c r="A49" s="254" t="s">
        <v>901</v>
      </c>
      <c r="B49" s="262"/>
    </row>
    <row r="50" spans="1:2" s="260" customFormat="1" ht="19.5" customHeight="1">
      <c r="A50" s="254" t="s">
        <v>902</v>
      </c>
      <c r="B50" s="262">
        <v>0</v>
      </c>
    </row>
    <row r="51" spans="1:2" s="260" customFormat="1" ht="19.5" customHeight="1">
      <c r="A51" s="254" t="s">
        <v>903</v>
      </c>
      <c r="B51" s="262">
        <v>2228</v>
      </c>
    </row>
    <row r="52" spans="1:2" s="260" customFormat="1" ht="19.5" customHeight="1">
      <c r="A52" s="256"/>
      <c r="B52" s="263"/>
    </row>
    <row r="53" spans="1:2" s="260" customFormat="1" ht="19.5" customHeight="1">
      <c r="A53" s="257" t="s">
        <v>904</v>
      </c>
      <c r="B53" s="253">
        <f>B4+B5+B32</f>
        <v>76624</v>
      </c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D7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20.7109375" style="258" customWidth="1"/>
    <col min="2" max="2" width="18.8515625" style="258" customWidth="1"/>
    <col min="3" max="3" width="18.421875" style="258" customWidth="1"/>
    <col min="4" max="16384" width="9.00390625" style="258" customWidth="1"/>
  </cols>
  <sheetData>
    <row r="1" spans="1:3" ht="30" customHeight="1">
      <c r="A1" s="428" t="s">
        <v>906</v>
      </c>
      <c r="B1" s="428"/>
      <c r="C1" s="428"/>
    </row>
    <row r="2" spans="1:3" ht="19.5" customHeight="1">
      <c r="A2" s="248" t="s">
        <v>914</v>
      </c>
      <c r="C2" s="249" t="s">
        <v>913</v>
      </c>
    </row>
    <row r="3" spans="1:3" ht="34.5" customHeight="1">
      <c r="A3" s="264" t="s">
        <v>907</v>
      </c>
      <c r="B3" s="265" t="s">
        <v>908</v>
      </c>
      <c r="C3" s="266" t="s">
        <v>909</v>
      </c>
    </row>
    <row r="4" spans="1:4" ht="24.75" customHeight="1">
      <c r="A4" s="267" t="s">
        <v>910</v>
      </c>
      <c r="B4" s="270">
        <v>22097</v>
      </c>
      <c r="C4" s="270">
        <v>17813</v>
      </c>
      <c r="D4" s="268"/>
    </row>
    <row r="5" spans="1:4" ht="24.75" customHeight="1">
      <c r="A5" s="269" t="s">
        <v>911</v>
      </c>
      <c r="B5" s="270">
        <v>22097</v>
      </c>
      <c r="C5" s="270">
        <v>17813</v>
      </c>
      <c r="D5" s="268"/>
    </row>
    <row r="6" spans="1:4" ht="24.75" customHeight="1">
      <c r="A6" s="271" t="s">
        <v>912</v>
      </c>
      <c r="B6" s="272">
        <v>0</v>
      </c>
      <c r="C6" s="272">
        <v>0</v>
      </c>
      <c r="D6" s="268"/>
    </row>
    <row r="7" spans="1:3" ht="112.5" customHeight="1">
      <c r="A7" s="429"/>
      <c r="B7" s="429"/>
      <c r="C7" s="429"/>
    </row>
  </sheetData>
  <sheetProtection/>
  <mergeCells count="2">
    <mergeCell ref="A1:C1"/>
    <mergeCell ref="A7:C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D43"/>
  <sheetViews>
    <sheetView zoomScalePageLayoutView="0" workbookViewId="0" topLeftCell="A25">
      <selection activeCell="A1" sqref="A1:IV16384"/>
    </sheetView>
  </sheetViews>
  <sheetFormatPr defaultColWidth="30.7109375" defaultRowHeight="15"/>
  <cols>
    <col min="1" max="1" width="39.8515625" style="22" customWidth="1"/>
    <col min="2" max="2" width="16.00390625" style="22" customWidth="1"/>
    <col min="3" max="3" width="15.57421875" style="22" customWidth="1"/>
    <col min="4" max="4" width="14.00390625" style="22" customWidth="1"/>
    <col min="5" max="16384" width="30.7109375" style="22" customWidth="1"/>
  </cols>
  <sheetData>
    <row r="1" spans="1:4" s="15" customFormat="1" ht="50.25" customHeight="1">
      <c r="A1" s="430" t="s">
        <v>303</v>
      </c>
      <c r="B1" s="430"/>
      <c r="C1" s="430"/>
      <c r="D1" s="430"/>
    </row>
    <row r="2" spans="1:4" ht="12.75" customHeight="1" thickBot="1">
      <c r="A2" s="184" t="s">
        <v>915</v>
      </c>
      <c r="B2" s="185"/>
      <c r="C2" s="185"/>
      <c r="D2" s="186" t="s">
        <v>42</v>
      </c>
    </row>
    <row r="3" spans="1:4" ht="30" customHeight="1">
      <c r="A3" s="39" t="s">
        <v>120</v>
      </c>
      <c r="B3" s="173" t="s">
        <v>916</v>
      </c>
      <c r="C3" s="40" t="s">
        <v>917</v>
      </c>
      <c r="D3" s="29" t="s">
        <v>220</v>
      </c>
    </row>
    <row r="4" spans="1:4" ht="15.75" customHeight="1">
      <c r="A4" s="125" t="s">
        <v>212</v>
      </c>
      <c r="B4" s="136">
        <f>SUM(B5:B21)</f>
        <v>2202</v>
      </c>
      <c r="C4" s="136">
        <f>SUM(C5:C21)</f>
        <v>2475</v>
      </c>
      <c r="D4" s="155">
        <f>(C4/B4-1)*100</f>
        <v>12.397820163487738</v>
      </c>
    </row>
    <row r="5" spans="1:4" ht="15.75" customHeight="1">
      <c r="A5" s="41" t="s">
        <v>0</v>
      </c>
      <c r="B5" s="109">
        <v>1015</v>
      </c>
      <c r="C5" s="156">
        <v>857</v>
      </c>
      <c r="D5" s="42"/>
    </row>
    <row r="6" spans="1:4" ht="15.75" customHeight="1">
      <c r="A6" s="41" t="s">
        <v>1</v>
      </c>
      <c r="B6" s="127"/>
      <c r="C6" s="156"/>
      <c r="D6" s="42"/>
    </row>
    <row r="7" spans="1:4" ht="15.75" customHeight="1">
      <c r="A7" s="41" t="s">
        <v>2</v>
      </c>
      <c r="B7" s="109">
        <v>88</v>
      </c>
      <c r="C7" s="156">
        <v>80</v>
      </c>
      <c r="D7" s="42">
        <f>(C7/B7-1)*100</f>
        <v>-9.090909090909093</v>
      </c>
    </row>
    <row r="8" spans="1:4" ht="15.75" customHeight="1">
      <c r="A8" s="41" t="s">
        <v>3</v>
      </c>
      <c r="B8" s="109"/>
      <c r="C8" s="156"/>
      <c r="D8" s="42"/>
    </row>
    <row r="9" spans="1:4" ht="15.75" customHeight="1">
      <c r="A9" s="41" t="s">
        <v>4</v>
      </c>
      <c r="B9" s="109">
        <v>75</v>
      </c>
      <c r="C9" s="156">
        <v>80</v>
      </c>
      <c r="D9" s="42">
        <f aca="true" t="shared" si="0" ref="D9:D14">(C9/B9-1)*100</f>
        <v>6.666666666666665</v>
      </c>
    </row>
    <row r="10" spans="1:4" ht="15.75" customHeight="1">
      <c r="A10" s="41" t="s">
        <v>5</v>
      </c>
      <c r="B10" s="109">
        <v>40</v>
      </c>
      <c r="C10" s="156">
        <v>20</v>
      </c>
      <c r="D10" s="42">
        <f t="shared" si="0"/>
        <v>-50</v>
      </c>
    </row>
    <row r="11" spans="1:4" ht="15.75" customHeight="1">
      <c r="A11" s="41" t="s">
        <v>6</v>
      </c>
      <c r="B11" s="109">
        <v>125</v>
      </c>
      <c r="C11" s="156">
        <v>101</v>
      </c>
      <c r="D11" s="42">
        <f t="shared" si="0"/>
        <v>-19.199999999999996</v>
      </c>
    </row>
    <row r="12" spans="1:4" ht="15.75" customHeight="1">
      <c r="A12" s="41" t="s">
        <v>7</v>
      </c>
      <c r="B12" s="109">
        <v>28</v>
      </c>
      <c r="C12" s="156">
        <v>49</v>
      </c>
      <c r="D12" s="42">
        <f t="shared" si="0"/>
        <v>75</v>
      </c>
    </row>
    <row r="13" spans="1:4" ht="15.75" customHeight="1">
      <c r="A13" s="41" t="s">
        <v>8</v>
      </c>
      <c r="B13" s="109">
        <v>17</v>
      </c>
      <c r="C13" s="156">
        <v>23</v>
      </c>
      <c r="D13" s="42">
        <f t="shared" si="0"/>
        <v>35.29411764705883</v>
      </c>
    </row>
    <row r="14" spans="1:4" ht="15.75" customHeight="1">
      <c r="A14" s="41" t="s">
        <v>9</v>
      </c>
      <c r="B14" s="109">
        <v>16</v>
      </c>
      <c r="C14" s="156">
        <v>12</v>
      </c>
      <c r="D14" s="42">
        <f t="shared" si="0"/>
        <v>-25</v>
      </c>
    </row>
    <row r="15" spans="1:4" ht="15.75" customHeight="1">
      <c r="A15" s="41" t="s">
        <v>10</v>
      </c>
      <c r="B15" s="109"/>
      <c r="C15" s="156"/>
      <c r="D15" s="42"/>
    </row>
    <row r="16" spans="1:4" ht="15.75" customHeight="1">
      <c r="A16" s="41" t="s">
        <v>11</v>
      </c>
      <c r="B16" s="109">
        <v>72</v>
      </c>
      <c r="C16" s="156">
        <v>75</v>
      </c>
      <c r="D16" s="42">
        <f>(C16/B16-1)*100</f>
        <v>4.166666666666674</v>
      </c>
    </row>
    <row r="17" spans="1:4" ht="15.75" customHeight="1">
      <c r="A17" s="41" t="s">
        <v>12</v>
      </c>
      <c r="B17" s="109">
        <v>723</v>
      </c>
      <c r="C17" s="156">
        <v>1175</v>
      </c>
      <c r="D17" s="42">
        <f>(C17/B17-1)*100</f>
        <v>62.51728907330567</v>
      </c>
    </row>
    <row r="18" spans="1:4" ht="15.75" customHeight="1">
      <c r="A18" s="41" t="s">
        <v>13</v>
      </c>
      <c r="B18" s="109">
        <v>2</v>
      </c>
      <c r="C18" s="156">
        <v>1</v>
      </c>
      <c r="D18" s="42">
        <f>(C18/B18-1)*100</f>
        <v>-50</v>
      </c>
    </row>
    <row r="19" spans="1:4" ht="15.75" customHeight="1">
      <c r="A19" s="41" t="s">
        <v>14</v>
      </c>
      <c r="B19" s="109"/>
      <c r="C19" s="156"/>
      <c r="D19" s="42"/>
    </row>
    <row r="20" spans="1:4" ht="15.75" customHeight="1">
      <c r="A20" s="41" t="s">
        <v>221</v>
      </c>
      <c r="B20" s="109">
        <v>1</v>
      </c>
      <c r="C20" s="156">
        <v>2</v>
      </c>
      <c r="D20" s="42"/>
    </row>
    <row r="21" spans="1:4" ht="15.75" customHeight="1">
      <c r="A21" s="41" t="s">
        <v>15</v>
      </c>
      <c r="B21" s="109"/>
      <c r="C21" s="156"/>
      <c r="D21" s="42"/>
    </row>
    <row r="22" spans="1:4" ht="15.75" customHeight="1">
      <c r="A22" s="125" t="s">
        <v>213</v>
      </c>
      <c r="B22" s="136">
        <f>SUM(B23:B30)</f>
        <v>1459</v>
      </c>
      <c r="C22" s="136">
        <f>SUM(C23:C30)</f>
        <v>825</v>
      </c>
      <c r="D22" s="155">
        <f>(C22/B22-1)*100</f>
        <v>-43.454420836189165</v>
      </c>
    </row>
    <row r="23" spans="1:4" ht="15.75" customHeight="1">
      <c r="A23" s="41" t="s">
        <v>16</v>
      </c>
      <c r="B23" s="109">
        <v>425</v>
      </c>
      <c r="C23" s="156">
        <v>310</v>
      </c>
      <c r="D23" s="42">
        <f>(C23/B23-1)*100</f>
        <v>-27.058823529411768</v>
      </c>
    </row>
    <row r="24" spans="1:4" ht="15.75" customHeight="1">
      <c r="A24" s="41" t="s">
        <v>17</v>
      </c>
      <c r="B24" s="109">
        <v>324</v>
      </c>
      <c r="C24" s="156">
        <v>184</v>
      </c>
      <c r="D24" s="42">
        <f>(C24/B24-1)*100</f>
        <v>-43.20987654320988</v>
      </c>
    </row>
    <row r="25" spans="1:4" ht="15.75" customHeight="1">
      <c r="A25" s="41" t="s">
        <v>18</v>
      </c>
      <c r="B25" s="109">
        <v>165</v>
      </c>
      <c r="C25" s="156">
        <v>141</v>
      </c>
      <c r="D25" s="42">
        <f>(C25/B25-1)*100</f>
        <v>-14.54545454545455</v>
      </c>
    </row>
    <row r="26" spans="1:4" ht="15.75" customHeight="1">
      <c r="A26" s="41" t="s">
        <v>19</v>
      </c>
      <c r="B26" s="109"/>
      <c r="C26" s="156"/>
      <c r="D26" s="42"/>
    </row>
    <row r="27" spans="1:4" ht="15.75" customHeight="1">
      <c r="A27" s="43" t="s">
        <v>20</v>
      </c>
      <c r="B27" s="109">
        <v>441</v>
      </c>
      <c r="C27" s="156">
        <v>140</v>
      </c>
      <c r="D27" s="42">
        <f>(C27/B27-1)*100</f>
        <v>-68.25396825396825</v>
      </c>
    </row>
    <row r="28" spans="1:4" ht="15.75" customHeight="1">
      <c r="A28" s="41" t="s">
        <v>115</v>
      </c>
      <c r="B28" s="109"/>
      <c r="C28" s="156"/>
      <c r="D28" s="42"/>
    </row>
    <row r="29" spans="1:4" s="16" customFormat="1" ht="15.75" customHeight="1">
      <c r="A29" s="41" t="s">
        <v>116</v>
      </c>
      <c r="B29" s="27">
        <v>104</v>
      </c>
      <c r="C29" s="157">
        <v>50</v>
      </c>
      <c r="D29" s="42"/>
    </row>
    <row r="30" spans="1:4" s="16" customFormat="1" ht="15.75" customHeight="1">
      <c r="A30" s="41" t="s">
        <v>21</v>
      </c>
      <c r="B30" s="27"/>
      <c r="C30" s="158"/>
      <c r="D30" s="42"/>
    </row>
    <row r="31" spans="1:4" s="16" customFormat="1" ht="15.75" customHeight="1">
      <c r="A31" s="44" t="s">
        <v>222</v>
      </c>
      <c r="B31" s="136">
        <f>SUM(B22,B4)</f>
        <v>3661</v>
      </c>
      <c r="C31" s="136">
        <f>SUM(C22,C4)</f>
        <v>3300</v>
      </c>
      <c r="D31" s="155">
        <f>(C31/B31-1)*100</f>
        <v>-9.860693799508336</v>
      </c>
    </row>
    <row r="32" spans="1:4" ht="19.5" customHeight="1">
      <c r="A32" s="273" t="s">
        <v>927</v>
      </c>
      <c r="B32" s="255"/>
      <c r="C32" s="255">
        <f>SUM(C33:C35)</f>
        <v>73243</v>
      </c>
      <c r="D32" s="255"/>
    </row>
    <row r="33" spans="1:4" ht="19.5" customHeight="1">
      <c r="A33" s="274" t="s">
        <v>918</v>
      </c>
      <c r="B33" s="255"/>
      <c r="C33" s="255">
        <v>438</v>
      </c>
      <c r="D33" s="255"/>
    </row>
    <row r="34" spans="1:4" ht="19.5" customHeight="1">
      <c r="A34" s="274" t="s">
        <v>919</v>
      </c>
      <c r="B34" s="255"/>
      <c r="C34" s="255">
        <v>43305</v>
      </c>
      <c r="D34" s="255"/>
    </row>
    <row r="35" spans="1:4" ht="15">
      <c r="A35" s="274" t="s">
        <v>920</v>
      </c>
      <c r="B35" s="255"/>
      <c r="C35" s="255">
        <v>29500</v>
      </c>
      <c r="D35" s="255"/>
    </row>
    <row r="36" spans="1:4" s="185" customFormat="1" ht="15">
      <c r="A36" s="276" t="s">
        <v>928</v>
      </c>
      <c r="B36" s="255"/>
      <c r="C36" s="255"/>
      <c r="D36" s="255"/>
    </row>
    <row r="37" spans="1:4" ht="15">
      <c r="A37" s="273" t="s">
        <v>921</v>
      </c>
      <c r="B37" s="255"/>
      <c r="C37" s="277"/>
      <c r="D37" s="255"/>
    </row>
    <row r="38" spans="1:4" ht="15">
      <c r="A38" s="274" t="s">
        <v>922</v>
      </c>
      <c r="B38" s="255"/>
      <c r="C38" s="277"/>
      <c r="D38" s="255"/>
    </row>
    <row r="39" spans="1:4" ht="15">
      <c r="A39" s="274" t="s">
        <v>923</v>
      </c>
      <c r="B39" s="255"/>
      <c r="C39" s="277"/>
      <c r="D39" s="255"/>
    </row>
    <row r="40" spans="1:4" ht="15">
      <c r="A40" s="274" t="s">
        <v>924</v>
      </c>
      <c r="B40" s="255"/>
      <c r="C40" s="277"/>
      <c r="D40" s="255"/>
    </row>
    <row r="41" spans="1:4" ht="15">
      <c r="A41" s="273" t="s">
        <v>925</v>
      </c>
      <c r="B41" s="255"/>
      <c r="C41" s="255">
        <v>500</v>
      </c>
      <c r="D41" s="255"/>
    </row>
    <row r="42" spans="1:4" ht="18.75" customHeight="1">
      <c r="A42" s="273" t="s">
        <v>929</v>
      </c>
      <c r="B42" s="255"/>
      <c r="C42" s="253">
        <v>170</v>
      </c>
      <c r="D42" s="255"/>
    </row>
    <row r="43" spans="1:4" ht="15">
      <c r="A43" s="275" t="s">
        <v>926</v>
      </c>
      <c r="B43" s="253"/>
      <c r="C43" s="253">
        <f>SUM(C31,C32,C36,C37,C41,C42)</f>
        <v>77213</v>
      </c>
      <c r="D43" s="255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2020-05-28T01:18:14Z</cp:lastPrinted>
  <dcterms:created xsi:type="dcterms:W3CDTF">2015-12-25T07:19:05Z</dcterms:created>
  <dcterms:modified xsi:type="dcterms:W3CDTF">2020-09-08T01:23:56Z</dcterms:modified>
  <cp:category/>
  <cp:version/>
  <cp:contentType/>
  <cp:contentStatus/>
</cp:coreProperties>
</file>