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<sst xmlns="http://schemas.openxmlformats.org/spreadsheetml/2006/main" count="526" uniqueCount="256">
  <si>
    <t>区域名称</t>
  </si>
  <si>
    <t>名字</t>
  </si>
  <si>
    <t>2022年</t>
  </si>
  <si>
    <t>2023年</t>
  </si>
  <si>
    <t>2024年</t>
  </si>
  <si>
    <t>分子</t>
  </si>
  <si>
    <t>分母</t>
  </si>
  <si>
    <t>主城区</t>
  </si>
  <si>
    <t>河堤街</t>
  </si>
  <si>
    <t>张兴利</t>
  </si>
  <si>
    <t>毕煜</t>
  </si>
  <si>
    <t>詹绪芳</t>
  </si>
  <si>
    <t>曹德林</t>
  </si>
  <si>
    <t>n（29807/14）</t>
  </si>
  <si>
    <t>合计</t>
  </si>
  <si>
    <t>府前街</t>
  </si>
  <si>
    <t>张海兵</t>
  </si>
  <si>
    <t>熊猫大道</t>
  </si>
  <si>
    <t>石晓武</t>
  </si>
  <si>
    <t>周纯燕</t>
  </si>
  <si>
    <t>皮新秀</t>
  </si>
  <si>
    <t>新街</t>
  </si>
  <si>
    <t>邓冬荣</t>
  </si>
  <si>
    <t>杨存仙</t>
  </si>
  <si>
    <t>刘永琴</t>
  </si>
  <si>
    <t>都明智</t>
  </si>
  <si>
    <t>雍凤茹</t>
  </si>
  <si>
    <t>吴学芹</t>
  </si>
  <si>
    <t>闫丽娟</t>
  </si>
  <si>
    <t>张鹏</t>
  </si>
  <si>
    <t>曾改莉</t>
  </si>
  <si>
    <t>迎宾路</t>
  </si>
  <si>
    <t>朱改云</t>
  </si>
  <si>
    <t>胡玉芳</t>
  </si>
  <si>
    <t>黄明艳</t>
  </si>
  <si>
    <t>庞玉梅</t>
  </si>
  <si>
    <t>杨椿</t>
  </si>
  <si>
    <t>王友民</t>
  </si>
  <si>
    <t>老街</t>
  </si>
  <si>
    <t>李倩</t>
  </si>
  <si>
    <t>李小平</t>
  </si>
  <si>
    <t>陈宽燕</t>
  </si>
  <si>
    <t>椒溪西路</t>
  </si>
  <si>
    <t>曾国平</t>
  </si>
  <si>
    <t>椒溪东路</t>
  </si>
  <si>
    <t xml:space="preserve">谭德智 </t>
  </si>
  <si>
    <t>浦建飞</t>
  </si>
  <si>
    <t>南环路</t>
  </si>
  <si>
    <t>工字街</t>
  </si>
  <si>
    <t>苏树琴</t>
  </si>
  <si>
    <t>振兴路</t>
  </si>
  <si>
    <t>薛崇丽</t>
  </si>
  <si>
    <t>福星街</t>
  </si>
  <si>
    <t>李清武</t>
  </si>
  <si>
    <t>苏建群</t>
  </si>
  <si>
    <t>东岳殿村</t>
  </si>
  <si>
    <t>刘兆强</t>
  </si>
  <si>
    <t>张德荣</t>
  </si>
  <si>
    <t>李金秀</t>
  </si>
  <si>
    <t>李雨霞</t>
  </si>
  <si>
    <t>何玉翠</t>
  </si>
  <si>
    <t>康忠霞</t>
  </si>
  <si>
    <t>屈莲娥</t>
  </si>
  <si>
    <t>林丽</t>
  </si>
  <si>
    <t>向丽</t>
  </si>
  <si>
    <t>黄伦萍</t>
  </si>
  <si>
    <t>付红</t>
  </si>
  <si>
    <t>黄茂荣</t>
  </si>
  <si>
    <t>龚少锋</t>
  </si>
  <si>
    <t>黄家湾村</t>
  </si>
  <si>
    <t>付先英</t>
  </si>
  <si>
    <t>靳吉顺</t>
  </si>
  <si>
    <t>杨善翠</t>
  </si>
  <si>
    <t>周小玲</t>
  </si>
  <si>
    <t xml:space="preserve">/ </t>
  </si>
  <si>
    <t>/</t>
  </si>
  <si>
    <t>聂军</t>
  </si>
  <si>
    <t>塘湾村</t>
  </si>
  <si>
    <t>胡泽兰</t>
  </si>
  <si>
    <t>白玉丽</t>
  </si>
  <si>
    <t>薛丛萍</t>
  </si>
  <si>
    <t>王家湾村</t>
  </si>
  <si>
    <t>涂新明</t>
  </si>
  <si>
    <t>蔡光福</t>
  </si>
  <si>
    <t>肖萍</t>
  </si>
  <si>
    <t>肖家庄村</t>
  </si>
  <si>
    <t>史存英</t>
  </si>
  <si>
    <t>高虎文</t>
  </si>
  <si>
    <t>大河坝镇</t>
  </si>
  <si>
    <t>谭家河村</t>
  </si>
  <si>
    <t>庞树明</t>
  </si>
  <si>
    <t>曾印波</t>
  </si>
  <si>
    <t>王占德</t>
  </si>
  <si>
    <t>胡贵明</t>
  </si>
  <si>
    <t>十亩地村</t>
  </si>
  <si>
    <t>黄艳玲</t>
  </si>
  <si>
    <t>凤凰村</t>
  </si>
  <si>
    <t>空白村1个容量</t>
  </si>
  <si>
    <t>联合村</t>
  </si>
  <si>
    <t>共力村</t>
  </si>
  <si>
    <t>沙坪村</t>
  </si>
  <si>
    <t>高桥村</t>
  </si>
  <si>
    <t>李先成</t>
  </si>
  <si>
    <t>陈学芳</t>
  </si>
  <si>
    <t>王莉</t>
  </si>
  <si>
    <t>水田坪村</t>
  </si>
  <si>
    <t>李克云</t>
  </si>
  <si>
    <t>杨策顺</t>
  </si>
  <si>
    <t>陈永芝</t>
  </si>
  <si>
    <t>鲁国珍</t>
  </si>
  <si>
    <t>五四村</t>
  </si>
  <si>
    <t>张德明</t>
  </si>
  <si>
    <t>李甲</t>
  </si>
  <si>
    <t>张建奎</t>
  </si>
  <si>
    <t>李克玉</t>
  </si>
  <si>
    <t>宋志刚</t>
  </si>
  <si>
    <t>李金莲</t>
  </si>
  <si>
    <t>周永翠</t>
  </si>
  <si>
    <t>李兰侠</t>
  </si>
  <si>
    <t>杨清燕</t>
  </si>
  <si>
    <t>王世侠</t>
  </si>
  <si>
    <t>高世兰</t>
  </si>
  <si>
    <t>廖金华</t>
  </si>
  <si>
    <t>周哲</t>
  </si>
  <si>
    <t>余华萍</t>
  </si>
  <si>
    <t>张德冬</t>
  </si>
  <si>
    <t>王明平</t>
  </si>
  <si>
    <t>陈福贤</t>
  </si>
  <si>
    <t>汪菊辉</t>
  </si>
  <si>
    <t>三河口村</t>
  </si>
  <si>
    <t>陈宽明</t>
  </si>
  <si>
    <t>大河坝移民安置点</t>
  </si>
  <si>
    <t>黄蓉蓉</t>
  </si>
  <si>
    <t>张杰</t>
  </si>
  <si>
    <t>陈丽</t>
  </si>
  <si>
    <t>张树琼</t>
  </si>
  <si>
    <t>何国强</t>
  </si>
  <si>
    <t>镇合计</t>
  </si>
  <si>
    <t>+4个空白村</t>
  </si>
  <si>
    <t>长角坝镇</t>
  </si>
  <si>
    <t>教场村</t>
  </si>
  <si>
    <t>吕尚平</t>
  </si>
  <si>
    <t>邱晨</t>
  </si>
  <si>
    <t>雷怀亮</t>
  </si>
  <si>
    <t>沙窝村</t>
  </si>
  <si>
    <t>王洪棋</t>
  </si>
  <si>
    <t>李林杰</t>
  </si>
  <si>
    <t>代海生</t>
  </si>
  <si>
    <t>沙坝村</t>
  </si>
  <si>
    <t>曾万萍</t>
  </si>
  <si>
    <t>两河口村</t>
  </si>
  <si>
    <t>苏发银</t>
  </si>
  <si>
    <t>李宗兴</t>
  </si>
  <si>
    <t>龙草坪村</t>
  </si>
  <si>
    <t>李文娜</t>
  </si>
  <si>
    <t>徐祁连</t>
  </si>
  <si>
    <t>方国珍</t>
  </si>
  <si>
    <t>西岔河镇</t>
  </si>
  <si>
    <t>三教殿村</t>
  </si>
  <si>
    <t>周治明</t>
  </si>
  <si>
    <t>张菊艳</t>
  </si>
  <si>
    <t>靳吉明</t>
  </si>
  <si>
    <t>张永福</t>
  </si>
  <si>
    <t>张大江</t>
  </si>
  <si>
    <t>张彦</t>
  </si>
  <si>
    <t>王贵龙</t>
  </si>
  <si>
    <t>吴金侠</t>
  </si>
  <si>
    <t>李新德</t>
  </si>
  <si>
    <t>张新平</t>
  </si>
  <si>
    <t>李树波</t>
  </si>
  <si>
    <t>三教殿移民安置点</t>
  </si>
  <si>
    <t>吴吉珍</t>
  </si>
  <si>
    <t>西岔河村</t>
  </si>
  <si>
    <t>赵荣亮</t>
  </si>
  <si>
    <t>赵荣平</t>
  </si>
  <si>
    <t>唐弟兰</t>
  </si>
  <si>
    <t>银厂沟村</t>
  </si>
  <si>
    <t>彭宗兰</t>
  </si>
  <si>
    <t>故峪沟村</t>
  </si>
  <si>
    <t>吴月英</t>
  </si>
  <si>
    <t>耖家庄村</t>
  </si>
  <si>
    <t>彭家沟村</t>
  </si>
  <si>
    <t>张纪明</t>
  </si>
  <si>
    <t>武永辉</t>
  </si>
  <si>
    <t>李自娥</t>
  </si>
  <si>
    <t>+1个空白村</t>
  </si>
  <si>
    <t>岳坝镇</t>
  </si>
  <si>
    <t>岳坝村</t>
  </si>
  <si>
    <t>杨建英</t>
  </si>
  <si>
    <t>陈晓琴</t>
  </si>
  <si>
    <t>杨能娥</t>
  </si>
  <si>
    <t>岳坝移民安置点</t>
  </si>
  <si>
    <t>栗子坝村</t>
  </si>
  <si>
    <t>金绪荣</t>
  </si>
  <si>
    <t>刘军华</t>
  </si>
  <si>
    <t>谭庆芳</t>
  </si>
  <si>
    <t>刘天成</t>
  </si>
  <si>
    <t>陈天富</t>
  </si>
  <si>
    <t>女儿坝村</t>
  </si>
  <si>
    <t>石明春</t>
  </si>
  <si>
    <t>西花村</t>
  </si>
  <si>
    <t>李世富</t>
  </si>
  <si>
    <t>狮子坝村</t>
  </si>
  <si>
    <t>田尚丽</t>
  </si>
  <si>
    <t>草林村</t>
  </si>
  <si>
    <t>高明美</t>
  </si>
  <si>
    <t>龙潭村</t>
  </si>
  <si>
    <t>况世英</t>
  </si>
  <si>
    <t>田忠财</t>
  </si>
  <si>
    <t>大古坪村</t>
  </si>
  <si>
    <t>李翠英</t>
  </si>
  <si>
    <t>石墩河镇</t>
  </si>
  <si>
    <t>石墩河村</t>
  </si>
  <si>
    <t>张高</t>
  </si>
  <si>
    <t>薅林湾村</t>
  </si>
  <si>
    <t>迴龙寺村</t>
  </si>
  <si>
    <t>皮新艳</t>
  </si>
  <si>
    <t>宋祥正</t>
  </si>
  <si>
    <t>万文侠</t>
  </si>
  <si>
    <t>陈光学</t>
  </si>
  <si>
    <t>迴龙寺移民安置点</t>
  </si>
  <si>
    <t>邝国秀</t>
  </si>
  <si>
    <t>崔仕艳</t>
  </si>
  <si>
    <t>周杰</t>
  </si>
  <si>
    <t>叶元秀</t>
  </si>
  <si>
    <t>喻成凤</t>
  </si>
  <si>
    <t>芦清侠</t>
  </si>
  <si>
    <t>丁思侠</t>
  </si>
  <si>
    <t>陈家坝镇</t>
  </si>
  <si>
    <t>陈家坝移民安置点</t>
  </si>
  <si>
    <t>孔家湾村</t>
  </si>
  <si>
    <t>方明秀</t>
  </si>
  <si>
    <t>郭家坝村</t>
  </si>
  <si>
    <t>王成顺</t>
  </si>
  <si>
    <t>金星村</t>
  </si>
  <si>
    <t>李银秀</t>
  </si>
  <si>
    <t>三郎沟村</t>
  </si>
  <si>
    <t>陈家坝村</t>
  </si>
  <si>
    <t>王龙贵</t>
  </si>
  <si>
    <t>许大芳</t>
  </si>
  <si>
    <t>李华红</t>
  </si>
  <si>
    <t>李方明</t>
  </si>
  <si>
    <t>谭庆军</t>
  </si>
  <si>
    <t>张鸿英</t>
  </si>
  <si>
    <t>李周</t>
  </si>
  <si>
    <t>李加霞</t>
  </si>
  <si>
    <t>邓黄丽</t>
  </si>
  <si>
    <t>王艳秀</t>
  </si>
  <si>
    <t>姜方慧</t>
  </si>
  <si>
    <t>熊良荣</t>
  </si>
  <si>
    <t>曾志慧</t>
  </si>
  <si>
    <t>王衍琴</t>
  </si>
  <si>
    <t>吴明涛</t>
  </si>
  <si>
    <t>+2个空白村</t>
  </si>
  <si>
    <t>佛坪县容量合计：152</t>
  </si>
  <si>
    <t>+9个空白村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</si>
</sst>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雅黑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2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2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49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1" xfId="49" applyFont="1" applyFill="1" applyBorder="1" applyAlignment="1">
      <alignment horizontal="center" vertical="center"/>
    </xf>
    <xf numFmtId="0" fontId="10" fillId="0" borderId="12" xfId="49" applyFont="1" applyFill="1" applyBorder="1" applyAlignment="1">
      <alignment horizontal="center" vertical="center"/>
    </xf>
    <xf numFmtId="0" fontId="10" fillId="0" borderId="13" xfId="49" applyFont="1" applyFill="1" applyBorder="1" applyAlignment="1">
      <alignment horizontal="center" vertical="center"/>
    </xf>
    <xf numFmtId="0" fontId="6" fillId="0" borderId="1" xfId="22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1" xfId="49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3" xfId="49" applyFont="1" applyBorder="1" applyAlignment="1">
      <alignment horizontal="center" vertical="center"/>
    </xf>
    <xf numFmtId="0" fontId="10" fillId="0" borderId="12" xfId="49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8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7"/>
  <sheetViews>
    <sheetView tabSelected="1" topLeftCell="A199" workbookViewId="0">
      <selection activeCell="C203" sqref="C203:C206"/>
    </sheetView>
  </sheetViews>
  <sheetFormatPr defaultColWidth="9" defaultRowHeight="13.5"/>
  <cols>
    <col min="1" max="1" width="10.625" customWidth="1"/>
    <col min="2" max="2" width="40.625" customWidth="1"/>
    <col min="3" max="3" width="16.375" customWidth="1"/>
    <col min="5" max="7" width="12.625" customWidth="1"/>
    <col min="8" max="8" width="18.375" customWidth="1"/>
    <col min="10" max="10" width="24.25" customWidth="1"/>
    <col min="11" max="11" width="14.25" customWidth="1"/>
  </cols>
  <sheetData>
    <row r="1" ht="43" customHeight="1" spans="2:9">
      <c r="B1" s="2" t="s">
        <v>0</v>
      </c>
      <c r="C1" s="2"/>
      <c r="D1" s="2" t="s">
        <v>1</v>
      </c>
      <c r="E1" s="2" t="s">
        <v>2</v>
      </c>
      <c r="F1" s="2" t="s">
        <v>3</v>
      </c>
      <c r="G1" s="2" t="s">
        <v>4</v>
      </c>
      <c r="H1" t="s">
        <v>5</v>
      </c>
      <c r="I1" t="s">
        <v>6</v>
      </c>
    </row>
    <row r="2" ht="25" customHeight="1" spans="1:7">
      <c r="A2" s="3" t="s">
        <v>7</v>
      </c>
      <c r="B2" s="4" t="s">
        <v>8</v>
      </c>
      <c r="C2" s="5"/>
      <c r="D2" s="6" t="s">
        <v>9</v>
      </c>
      <c r="E2" s="7">
        <v>1694</v>
      </c>
      <c r="F2" s="7">
        <v>1852</v>
      </c>
      <c r="G2" s="7">
        <v>1758</v>
      </c>
    </row>
    <row r="3" ht="25" customHeight="1" spans="1:7">
      <c r="A3" s="3"/>
      <c r="B3" s="8"/>
      <c r="C3" s="9"/>
      <c r="D3" s="6" t="s">
        <v>10</v>
      </c>
      <c r="E3" s="7">
        <v>0</v>
      </c>
      <c r="F3" s="7">
        <v>11119</v>
      </c>
      <c r="G3" s="7">
        <v>5239</v>
      </c>
    </row>
    <row r="4" ht="25" customHeight="1" spans="1:7">
      <c r="A4" s="3"/>
      <c r="B4" s="8"/>
      <c r="C4" s="9"/>
      <c r="D4" s="6" t="s">
        <v>11</v>
      </c>
      <c r="E4" s="3">
        <v>2563</v>
      </c>
      <c r="F4" s="7">
        <v>2522</v>
      </c>
      <c r="G4" s="7">
        <v>2253</v>
      </c>
    </row>
    <row r="5" ht="25" customHeight="1" spans="1:11">
      <c r="A5" s="3"/>
      <c r="B5" s="10"/>
      <c r="C5" s="11"/>
      <c r="D5" s="6" t="s">
        <v>12</v>
      </c>
      <c r="E5" s="7">
        <v>0</v>
      </c>
      <c r="F5" s="7">
        <v>0</v>
      </c>
      <c r="G5" s="7">
        <v>1131</v>
      </c>
      <c r="H5" s="12" t="s">
        <v>5</v>
      </c>
      <c r="I5" s="12" t="s">
        <v>6</v>
      </c>
      <c r="J5" s="12" t="s">
        <v>13</v>
      </c>
      <c r="K5" s="12" t="s">
        <v>14</v>
      </c>
    </row>
    <row r="6" ht="25" customHeight="1" spans="1:11">
      <c r="A6" s="3"/>
      <c r="B6" s="4" t="s">
        <v>14</v>
      </c>
      <c r="C6" s="5"/>
      <c r="D6" s="12"/>
      <c r="E6" s="12">
        <f>SUM(E2:E5)</f>
        <v>4257</v>
      </c>
      <c r="F6" s="12">
        <f>SUM(F2:F5)</f>
        <v>15493</v>
      </c>
      <c r="G6" s="12">
        <f>SUM(G2:G5)</f>
        <v>10381</v>
      </c>
      <c r="H6" s="12">
        <f>G6*3+F6*2+E6</f>
        <v>66386</v>
      </c>
      <c r="I6" s="12">
        <v>6</v>
      </c>
      <c r="J6" s="12">
        <v>2129.1</v>
      </c>
      <c r="K6" s="12">
        <f>H6/I6/J6</f>
        <v>5.19671848825012</v>
      </c>
    </row>
    <row r="7" ht="25" customHeight="1" spans="1:11">
      <c r="A7" s="3"/>
      <c r="B7" s="4" t="s">
        <v>15</v>
      </c>
      <c r="C7" s="5"/>
      <c r="D7" s="3" t="s">
        <v>16</v>
      </c>
      <c r="E7" s="7">
        <v>3735</v>
      </c>
      <c r="F7" s="7">
        <v>3488</v>
      </c>
      <c r="G7" s="7">
        <v>3884</v>
      </c>
      <c r="H7" s="12" t="s">
        <v>5</v>
      </c>
      <c r="I7" s="12" t="s">
        <v>6</v>
      </c>
      <c r="J7" s="12" t="s">
        <v>13</v>
      </c>
      <c r="K7" s="12" t="s">
        <v>14</v>
      </c>
    </row>
    <row r="8" ht="25" customHeight="1" spans="1:11">
      <c r="A8" s="3"/>
      <c r="B8" s="4" t="s">
        <v>14</v>
      </c>
      <c r="C8" s="5"/>
      <c r="D8" s="12"/>
      <c r="E8" s="7">
        <v>3735</v>
      </c>
      <c r="F8" s="7">
        <v>3488</v>
      </c>
      <c r="G8" s="7">
        <v>3884</v>
      </c>
      <c r="H8" s="12">
        <f>G8*3+F8*2+E8</f>
        <v>22363</v>
      </c>
      <c r="I8" s="12">
        <v>6</v>
      </c>
      <c r="J8" s="12">
        <v>2129.1</v>
      </c>
      <c r="K8" s="12">
        <f>H8/I8/J8</f>
        <v>1.75058318851471</v>
      </c>
    </row>
    <row r="9" ht="25" customHeight="1" spans="1:7">
      <c r="A9" s="3"/>
      <c r="B9" s="4" t="s">
        <v>17</v>
      </c>
      <c r="C9" s="5"/>
      <c r="D9" s="6" t="s">
        <v>18</v>
      </c>
      <c r="E9" s="7">
        <v>834</v>
      </c>
      <c r="F9" s="7">
        <v>1091</v>
      </c>
      <c r="G9" s="7">
        <v>1251</v>
      </c>
    </row>
    <row r="10" ht="25" customHeight="1" spans="1:7">
      <c r="A10" s="3"/>
      <c r="B10" s="8"/>
      <c r="C10" s="9"/>
      <c r="D10" s="6" t="s">
        <v>19</v>
      </c>
      <c r="E10" s="7">
        <v>3267</v>
      </c>
      <c r="F10" s="7">
        <v>3223</v>
      </c>
      <c r="G10" s="7">
        <v>3051</v>
      </c>
    </row>
    <row r="11" ht="25" customHeight="1" spans="1:11">
      <c r="A11" s="3"/>
      <c r="B11" s="8"/>
      <c r="C11" s="9"/>
      <c r="D11" s="7" t="s">
        <v>20</v>
      </c>
      <c r="E11" s="7">
        <v>1395</v>
      </c>
      <c r="F11" s="7">
        <v>1313</v>
      </c>
      <c r="G11" s="7">
        <v>1355</v>
      </c>
      <c r="H11" s="12" t="s">
        <v>5</v>
      </c>
      <c r="I11" s="12" t="s">
        <v>6</v>
      </c>
      <c r="J11" s="12" t="s">
        <v>13</v>
      </c>
      <c r="K11" s="12" t="s">
        <v>14</v>
      </c>
    </row>
    <row r="12" ht="25" customHeight="1" spans="1:11">
      <c r="A12" s="3"/>
      <c r="B12" s="4" t="s">
        <v>14</v>
      </c>
      <c r="C12" s="5"/>
      <c r="D12" s="12"/>
      <c r="E12" s="12">
        <f>SUM(E9:E11)</f>
        <v>5496</v>
      </c>
      <c r="F12" s="12">
        <f>SUM(F9:F11)</f>
        <v>5627</v>
      </c>
      <c r="G12" s="12">
        <f>SUM(G9:G11)</f>
        <v>5657</v>
      </c>
      <c r="H12" s="12">
        <f>G12*3+F12*2+E12</f>
        <v>33721</v>
      </c>
      <c r="I12" s="12">
        <v>6</v>
      </c>
      <c r="J12" s="12">
        <v>2129.1</v>
      </c>
      <c r="K12" s="12">
        <f>H12/I12/J12</f>
        <v>2.63969126234872</v>
      </c>
    </row>
    <row r="13" ht="25" customHeight="1" spans="1:7">
      <c r="A13" s="3"/>
      <c r="B13" s="4" t="s">
        <v>21</v>
      </c>
      <c r="C13" s="5"/>
      <c r="D13" s="7" t="s">
        <v>22</v>
      </c>
      <c r="E13" s="7">
        <v>2127</v>
      </c>
      <c r="F13" s="7">
        <v>2250</v>
      </c>
      <c r="G13" s="7">
        <v>1948</v>
      </c>
    </row>
    <row r="14" ht="25" customHeight="1" spans="1:7">
      <c r="A14" s="3"/>
      <c r="B14" s="8"/>
      <c r="C14" s="9"/>
      <c r="D14" s="7" t="s">
        <v>23</v>
      </c>
      <c r="E14" s="7">
        <v>1637</v>
      </c>
      <c r="F14" s="7">
        <v>1606</v>
      </c>
      <c r="G14" s="7">
        <v>1439</v>
      </c>
    </row>
    <row r="15" ht="25" customHeight="1" spans="1:7">
      <c r="A15" s="3"/>
      <c r="B15" s="8"/>
      <c r="C15" s="9"/>
      <c r="D15" s="7" t="s">
        <v>24</v>
      </c>
      <c r="E15" s="7">
        <v>1350</v>
      </c>
      <c r="F15" s="7">
        <v>1254</v>
      </c>
      <c r="G15" s="7">
        <v>1412</v>
      </c>
    </row>
    <row r="16" ht="25" customHeight="1" spans="1:7">
      <c r="A16" s="3"/>
      <c r="B16" s="8"/>
      <c r="C16" s="9"/>
      <c r="D16" s="7" t="s">
        <v>25</v>
      </c>
      <c r="E16" s="7">
        <v>1801</v>
      </c>
      <c r="F16" s="7">
        <v>1482</v>
      </c>
      <c r="G16" s="7">
        <v>1486</v>
      </c>
    </row>
    <row r="17" ht="25" customHeight="1" spans="1:7">
      <c r="A17" s="3"/>
      <c r="B17" s="8"/>
      <c r="C17" s="9"/>
      <c r="D17" s="7" t="s">
        <v>26</v>
      </c>
      <c r="E17" s="7">
        <v>1485</v>
      </c>
      <c r="F17" s="7">
        <v>1402</v>
      </c>
      <c r="G17" s="7">
        <v>1367</v>
      </c>
    </row>
    <row r="18" ht="25" customHeight="1" spans="1:7">
      <c r="A18" s="3"/>
      <c r="B18" s="8"/>
      <c r="C18" s="9"/>
      <c r="D18" s="7" t="s">
        <v>27</v>
      </c>
      <c r="E18" s="7">
        <v>2383</v>
      </c>
      <c r="F18" s="7">
        <v>2361</v>
      </c>
      <c r="G18" s="7">
        <v>2177</v>
      </c>
    </row>
    <row r="19" ht="25" customHeight="1" spans="1:7">
      <c r="A19" s="3"/>
      <c r="B19" s="8"/>
      <c r="C19" s="9"/>
      <c r="D19" s="7" t="s">
        <v>28</v>
      </c>
      <c r="E19" s="7">
        <v>1793</v>
      </c>
      <c r="F19" s="7">
        <v>1758</v>
      </c>
      <c r="G19" s="7">
        <v>1601</v>
      </c>
    </row>
    <row r="20" ht="25" customHeight="1" spans="1:7">
      <c r="A20" s="3"/>
      <c r="B20" s="8"/>
      <c r="C20" s="9"/>
      <c r="D20" s="7" t="s">
        <v>29</v>
      </c>
      <c r="E20" s="7">
        <v>2520</v>
      </c>
      <c r="F20" s="7">
        <v>2415</v>
      </c>
      <c r="G20" s="7">
        <v>2410</v>
      </c>
    </row>
    <row r="21" ht="25" customHeight="1" spans="1:11">
      <c r="A21" s="3"/>
      <c r="B21" s="10"/>
      <c r="C21" s="11"/>
      <c r="D21" s="7" t="s">
        <v>30</v>
      </c>
      <c r="E21" s="7">
        <v>3197</v>
      </c>
      <c r="F21" s="7">
        <v>3051</v>
      </c>
      <c r="G21" s="7">
        <v>3233</v>
      </c>
      <c r="H21" s="12" t="s">
        <v>5</v>
      </c>
      <c r="I21" s="12" t="s">
        <v>6</v>
      </c>
      <c r="J21" s="12" t="s">
        <v>13</v>
      </c>
      <c r="K21" s="12" t="s">
        <v>14</v>
      </c>
    </row>
    <row r="22" ht="25" customHeight="1" spans="1:11">
      <c r="A22" s="3"/>
      <c r="B22" s="13" t="s">
        <v>14</v>
      </c>
      <c r="C22" s="14"/>
      <c r="D22" s="12"/>
      <c r="E22" s="7">
        <f>SUM(E13:E21)</f>
        <v>18293</v>
      </c>
      <c r="F22" s="7">
        <f>SUM(F13:F21)</f>
        <v>17579</v>
      </c>
      <c r="G22" s="7">
        <f>SUM(G13:G21)</f>
        <v>17073</v>
      </c>
      <c r="H22" s="12">
        <f>G22*3+F22*2+E22</f>
        <v>104670</v>
      </c>
      <c r="I22" s="12">
        <v>6</v>
      </c>
      <c r="J22" s="12">
        <v>2129.1</v>
      </c>
      <c r="K22" s="12">
        <f>H22/I22/J22</f>
        <v>8.19360293081584</v>
      </c>
    </row>
    <row r="23" ht="25" customHeight="1" spans="1:7">
      <c r="A23" s="3"/>
      <c r="B23" s="4" t="s">
        <v>31</v>
      </c>
      <c r="C23" s="5"/>
      <c r="D23" s="7" t="s">
        <v>32</v>
      </c>
      <c r="E23" s="7">
        <v>3455</v>
      </c>
      <c r="F23" s="7">
        <v>3263</v>
      </c>
      <c r="G23" s="7">
        <v>3608</v>
      </c>
    </row>
    <row r="24" ht="25" customHeight="1" spans="1:7">
      <c r="A24" s="3"/>
      <c r="B24" s="8"/>
      <c r="C24" s="9"/>
      <c r="D24" s="7" t="s">
        <v>33</v>
      </c>
      <c r="E24" s="7">
        <v>3474</v>
      </c>
      <c r="F24" s="7">
        <v>3271</v>
      </c>
      <c r="G24" s="7">
        <v>3622</v>
      </c>
    </row>
    <row r="25" ht="25" customHeight="1" spans="1:7">
      <c r="A25" s="3"/>
      <c r="B25" s="8"/>
      <c r="C25" s="9"/>
      <c r="D25" s="7" t="s">
        <v>34</v>
      </c>
      <c r="E25" s="7">
        <v>1633</v>
      </c>
      <c r="F25" s="7">
        <v>1531</v>
      </c>
      <c r="G25" s="7">
        <v>1619</v>
      </c>
    </row>
    <row r="26" ht="25" customHeight="1" spans="1:7">
      <c r="A26" s="3"/>
      <c r="B26" s="8"/>
      <c r="C26" s="9"/>
      <c r="D26" s="7" t="s">
        <v>35</v>
      </c>
      <c r="E26" s="7">
        <v>2859</v>
      </c>
      <c r="F26" s="7">
        <v>2834</v>
      </c>
      <c r="G26" s="7">
        <v>2707</v>
      </c>
    </row>
    <row r="27" ht="25" customHeight="1" spans="1:11">
      <c r="A27" s="3"/>
      <c r="B27" s="8"/>
      <c r="C27" s="9"/>
      <c r="D27" s="7" t="s">
        <v>36</v>
      </c>
      <c r="E27" s="7">
        <v>2088</v>
      </c>
      <c r="F27" s="7">
        <v>2326</v>
      </c>
      <c r="G27" s="7">
        <v>2286</v>
      </c>
      <c r="H27" s="15"/>
      <c r="I27" s="15"/>
      <c r="J27" s="15"/>
      <c r="K27" s="15"/>
    </row>
    <row r="28" ht="25" customHeight="1" spans="1:11">
      <c r="A28" s="3"/>
      <c r="B28" s="10"/>
      <c r="C28" s="11"/>
      <c r="D28" s="7" t="s">
        <v>37</v>
      </c>
      <c r="E28" s="7">
        <v>1672</v>
      </c>
      <c r="F28" s="7">
        <v>1853</v>
      </c>
      <c r="G28" s="7">
        <v>1667</v>
      </c>
      <c r="H28" s="12" t="s">
        <v>5</v>
      </c>
      <c r="I28" s="12" t="s">
        <v>6</v>
      </c>
      <c r="J28" s="12" t="s">
        <v>13</v>
      </c>
      <c r="K28" s="12" t="s">
        <v>14</v>
      </c>
    </row>
    <row r="29" ht="25" customHeight="1" spans="1:11">
      <c r="A29" s="3"/>
      <c r="B29" s="13" t="s">
        <v>14</v>
      </c>
      <c r="C29" s="14"/>
      <c r="D29" s="12"/>
      <c r="E29" s="7">
        <f>SUM(E23:E28)</f>
        <v>15181</v>
      </c>
      <c r="F29" s="7">
        <f>SUM(F23:F28)</f>
        <v>15078</v>
      </c>
      <c r="G29" s="7">
        <f>SUM(G23:G28)</f>
        <v>15509</v>
      </c>
      <c r="H29" s="12">
        <f>G29*3+F29*2+E29</f>
        <v>91864</v>
      </c>
      <c r="I29" s="12">
        <v>6</v>
      </c>
      <c r="J29" s="12">
        <v>2129.1</v>
      </c>
      <c r="K29" s="12">
        <f>H29/I29/J29</f>
        <v>7.19114492821693</v>
      </c>
    </row>
    <row r="30" ht="25" customHeight="1" spans="1:7">
      <c r="A30" s="3"/>
      <c r="B30" s="4" t="s">
        <v>38</v>
      </c>
      <c r="C30" s="5"/>
      <c r="D30" s="6" t="s">
        <v>39</v>
      </c>
      <c r="E30" s="7">
        <v>2578</v>
      </c>
      <c r="F30" s="7">
        <v>2530</v>
      </c>
      <c r="G30" s="7">
        <v>2755</v>
      </c>
    </row>
    <row r="31" ht="25" customHeight="1" spans="1:7">
      <c r="A31" s="3"/>
      <c r="B31" s="8"/>
      <c r="C31" s="9"/>
      <c r="D31" s="6" t="s">
        <v>40</v>
      </c>
      <c r="E31" s="7">
        <v>2660</v>
      </c>
      <c r="F31" s="7">
        <v>2667</v>
      </c>
      <c r="G31" s="7">
        <v>2673</v>
      </c>
    </row>
    <row r="32" ht="25" customHeight="1" spans="1:11">
      <c r="A32" s="3"/>
      <c r="B32" s="10"/>
      <c r="C32" s="11"/>
      <c r="D32" s="6" t="s">
        <v>41</v>
      </c>
      <c r="E32" s="7">
        <v>2360</v>
      </c>
      <c r="F32" s="7">
        <v>1948</v>
      </c>
      <c r="G32" s="7">
        <v>1800</v>
      </c>
      <c r="H32" s="12" t="s">
        <v>5</v>
      </c>
      <c r="I32" s="12" t="s">
        <v>6</v>
      </c>
      <c r="J32" s="12" t="s">
        <v>13</v>
      </c>
      <c r="K32" s="12" t="s">
        <v>14</v>
      </c>
    </row>
    <row r="33" ht="25" customHeight="1" spans="1:11">
      <c r="A33" s="3"/>
      <c r="B33" s="13" t="s">
        <v>14</v>
      </c>
      <c r="C33" s="14"/>
      <c r="D33" s="12"/>
      <c r="E33" s="7">
        <f>SUM(E30:E32)</f>
        <v>7598</v>
      </c>
      <c r="F33" s="7">
        <f>SUM(F30:F32)</f>
        <v>7145</v>
      </c>
      <c r="G33" s="7">
        <f>SUM(G30:G32)</f>
        <v>7228</v>
      </c>
      <c r="H33" s="12">
        <f>G33*3+F33*2+E33</f>
        <v>43572</v>
      </c>
      <c r="I33" s="12">
        <v>6</v>
      </c>
      <c r="J33" s="12">
        <v>2129.1</v>
      </c>
      <c r="K33" s="12">
        <f>H33/I33/J33</f>
        <v>3.4108308675027</v>
      </c>
    </row>
    <row r="34" ht="25" customHeight="1" spans="1:11">
      <c r="A34" s="3"/>
      <c r="B34" s="16" t="s">
        <v>42</v>
      </c>
      <c r="C34" s="16"/>
      <c r="D34" s="6" t="s">
        <v>43</v>
      </c>
      <c r="E34" s="7">
        <v>1895</v>
      </c>
      <c r="F34" s="7">
        <v>1793</v>
      </c>
      <c r="G34" s="7">
        <v>1740</v>
      </c>
      <c r="H34" s="12" t="s">
        <v>5</v>
      </c>
      <c r="I34" s="12" t="s">
        <v>6</v>
      </c>
      <c r="J34" s="12" t="s">
        <v>13</v>
      </c>
      <c r="K34" s="12" t="s">
        <v>14</v>
      </c>
    </row>
    <row r="35" ht="25" customHeight="1" spans="1:11">
      <c r="A35" s="3"/>
      <c r="B35" s="13" t="s">
        <v>14</v>
      </c>
      <c r="C35" s="14"/>
      <c r="D35" s="12"/>
      <c r="E35" s="7"/>
      <c r="F35" s="7"/>
      <c r="G35" s="7"/>
      <c r="H35" s="12">
        <f>G34*3+F34*2+E34</f>
        <v>10701</v>
      </c>
      <c r="I35" s="12">
        <v>6</v>
      </c>
      <c r="J35" s="12">
        <v>2129.1</v>
      </c>
      <c r="K35" s="12">
        <f>H35/I35/J35</f>
        <v>0.837677892067071</v>
      </c>
    </row>
    <row r="36" ht="25" customHeight="1" spans="1:7">
      <c r="A36" s="3"/>
      <c r="B36" s="4" t="s">
        <v>44</v>
      </c>
      <c r="C36" s="5"/>
      <c r="D36" s="6" t="s">
        <v>45</v>
      </c>
      <c r="E36" s="7">
        <v>1331</v>
      </c>
      <c r="F36" s="7">
        <v>1422</v>
      </c>
      <c r="G36" s="7">
        <v>1481</v>
      </c>
    </row>
    <row r="37" ht="25" customHeight="1" spans="1:11">
      <c r="A37" s="3"/>
      <c r="B37" s="10"/>
      <c r="C37" s="11"/>
      <c r="D37" s="3" t="s">
        <v>46</v>
      </c>
      <c r="E37" s="7">
        <v>2147</v>
      </c>
      <c r="F37" s="7">
        <v>1905</v>
      </c>
      <c r="G37" s="7">
        <v>1993</v>
      </c>
      <c r="H37" s="12" t="s">
        <v>5</v>
      </c>
      <c r="I37" s="12" t="s">
        <v>6</v>
      </c>
      <c r="J37" s="12" t="s">
        <v>13</v>
      </c>
      <c r="K37" s="12" t="s">
        <v>14</v>
      </c>
    </row>
    <row r="38" ht="25" customHeight="1" spans="1:11">
      <c r="A38" s="3"/>
      <c r="B38" s="13" t="s">
        <v>14</v>
      </c>
      <c r="C38" s="14"/>
      <c r="D38" s="12"/>
      <c r="E38" s="7">
        <f>SUM(E36:E37)</f>
        <v>3478</v>
      </c>
      <c r="F38" s="7">
        <f>SUM(F36:F37)</f>
        <v>3327</v>
      </c>
      <c r="G38" s="7">
        <f>SUM(G36:G37)</f>
        <v>3474</v>
      </c>
      <c r="H38" s="12">
        <f>G38*3+F38*2+E38</f>
        <v>20554</v>
      </c>
      <c r="I38" s="12">
        <v>6</v>
      </c>
      <c r="J38" s="12">
        <v>2129.1</v>
      </c>
      <c r="K38" s="12">
        <f>H38/I38/J38</f>
        <v>1.60897405789614</v>
      </c>
    </row>
    <row r="39" ht="25" customHeight="1" spans="1:11">
      <c r="A39" s="3"/>
      <c r="B39" s="16" t="s">
        <v>47</v>
      </c>
      <c r="C39" s="16"/>
      <c r="D39" s="3">
        <v>0</v>
      </c>
      <c r="E39" s="7"/>
      <c r="F39" s="7"/>
      <c r="G39" s="7"/>
      <c r="H39" s="15"/>
      <c r="I39" s="15"/>
      <c r="J39" s="15"/>
      <c r="K39" s="15"/>
    </row>
    <row r="40" ht="25" customHeight="1" spans="1:11">
      <c r="A40" s="3"/>
      <c r="B40" s="16" t="s">
        <v>48</v>
      </c>
      <c r="C40" s="16"/>
      <c r="D40" s="3" t="s">
        <v>49</v>
      </c>
      <c r="E40" s="7">
        <v>4677</v>
      </c>
      <c r="F40" s="7">
        <v>4188</v>
      </c>
      <c r="G40" s="7">
        <v>3897</v>
      </c>
      <c r="H40" s="12" t="s">
        <v>5</v>
      </c>
      <c r="I40" s="12" t="s">
        <v>6</v>
      </c>
      <c r="J40" s="12" t="s">
        <v>13</v>
      </c>
      <c r="K40" s="12" t="s">
        <v>14</v>
      </c>
    </row>
    <row r="41" ht="25" customHeight="1" spans="1:11">
      <c r="A41" s="3"/>
      <c r="B41" s="13" t="s">
        <v>14</v>
      </c>
      <c r="C41" s="14"/>
      <c r="D41" s="12"/>
      <c r="E41" s="7"/>
      <c r="F41" s="7"/>
      <c r="G41" s="7"/>
      <c r="H41" s="12">
        <f>G40*3+F40*2+E40</f>
        <v>24744</v>
      </c>
      <c r="I41" s="12">
        <v>6</v>
      </c>
      <c r="J41" s="12">
        <v>2129.1</v>
      </c>
      <c r="K41" s="12">
        <f>H41/I41/J41</f>
        <v>1.93696867220891</v>
      </c>
    </row>
    <row r="42" ht="25" customHeight="1" spans="1:11">
      <c r="A42" s="3"/>
      <c r="B42" s="16" t="s">
        <v>50</v>
      </c>
      <c r="C42" s="16"/>
      <c r="D42" s="3" t="s">
        <v>51</v>
      </c>
      <c r="E42" s="7">
        <v>0</v>
      </c>
      <c r="F42" s="7">
        <v>0</v>
      </c>
      <c r="G42" s="7">
        <v>300</v>
      </c>
      <c r="H42" s="12" t="s">
        <v>5</v>
      </c>
      <c r="I42" s="12" t="s">
        <v>6</v>
      </c>
      <c r="J42" s="12" t="s">
        <v>13</v>
      </c>
      <c r="K42" s="12" t="s">
        <v>14</v>
      </c>
    </row>
    <row r="43" ht="25" customHeight="1" spans="1:11">
      <c r="A43" s="3"/>
      <c r="B43" s="13" t="s">
        <v>14</v>
      </c>
      <c r="C43" s="14"/>
      <c r="D43" s="12"/>
      <c r="E43" s="7"/>
      <c r="F43" s="7"/>
      <c r="G43" s="7"/>
      <c r="H43" s="12">
        <f>G42*3</f>
        <v>900</v>
      </c>
      <c r="I43" s="12">
        <v>6</v>
      </c>
      <c r="J43" s="12">
        <v>2129.1</v>
      </c>
      <c r="K43" s="12">
        <f>H43/I43/J43</f>
        <v>0.0704523037903339</v>
      </c>
    </row>
    <row r="44" ht="25" customHeight="1" spans="1:11">
      <c r="A44" s="3"/>
      <c r="B44" s="16" t="s">
        <v>52</v>
      </c>
      <c r="C44" s="16"/>
      <c r="D44" s="7" t="s">
        <v>53</v>
      </c>
      <c r="E44" s="7">
        <v>1464</v>
      </c>
      <c r="F44" s="7">
        <v>1493</v>
      </c>
      <c r="G44" s="7">
        <v>1475</v>
      </c>
      <c r="H44" s="12"/>
      <c r="I44" s="12"/>
      <c r="J44" s="12"/>
      <c r="K44" s="12"/>
    </row>
    <row r="45" ht="25" customHeight="1" spans="1:11">
      <c r="A45" s="3"/>
      <c r="B45" s="16"/>
      <c r="C45" s="16"/>
      <c r="D45" s="7" t="s">
        <v>54</v>
      </c>
      <c r="E45" s="7">
        <v>2886</v>
      </c>
      <c r="F45" s="7">
        <v>2827</v>
      </c>
      <c r="G45" s="7">
        <v>2888</v>
      </c>
      <c r="H45" s="12" t="s">
        <v>5</v>
      </c>
      <c r="I45" s="12" t="s">
        <v>6</v>
      </c>
      <c r="J45" s="12" t="s">
        <v>13</v>
      </c>
      <c r="K45" s="12" t="s">
        <v>14</v>
      </c>
    </row>
    <row r="46" ht="25" customHeight="1" spans="1:11">
      <c r="A46" s="3"/>
      <c r="B46" s="13" t="s">
        <v>14</v>
      </c>
      <c r="C46" s="14"/>
      <c r="D46" s="3"/>
      <c r="E46" s="7">
        <f>SUM(E44:E45)</f>
        <v>4350</v>
      </c>
      <c r="F46" s="7">
        <f>SUM(F44:F45)</f>
        <v>4320</v>
      </c>
      <c r="G46" s="7">
        <f>SUM(G44:G45)</f>
        <v>4363</v>
      </c>
      <c r="H46" s="12">
        <f>G46*3+F46*2+E46</f>
        <v>26079</v>
      </c>
      <c r="I46" s="12">
        <v>6</v>
      </c>
      <c r="J46" s="12">
        <v>2129.1</v>
      </c>
      <c r="K46" s="12">
        <f>H46/I46/J46</f>
        <v>2.04147292283124</v>
      </c>
    </row>
    <row r="47" ht="25" customHeight="1" spans="1:7">
      <c r="A47" s="3"/>
      <c r="B47" s="17" t="s">
        <v>55</v>
      </c>
      <c r="C47" s="18"/>
      <c r="D47" s="7" t="s">
        <v>56</v>
      </c>
      <c r="E47" s="7">
        <v>1688</v>
      </c>
      <c r="F47" s="7">
        <v>1809</v>
      </c>
      <c r="G47" s="7">
        <v>1831</v>
      </c>
    </row>
    <row r="48" ht="25" customHeight="1" spans="1:7">
      <c r="A48" s="3"/>
      <c r="B48" s="19"/>
      <c r="C48" s="20"/>
      <c r="D48" s="7" t="s">
        <v>57</v>
      </c>
      <c r="E48" s="7">
        <v>1327</v>
      </c>
      <c r="F48" s="7">
        <v>1306</v>
      </c>
      <c r="G48" s="7">
        <v>1439</v>
      </c>
    </row>
    <row r="49" ht="25" customHeight="1" spans="1:7">
      <c r="A49" s="3"/>
      <c r="B49" s="19"/>
      <c r="C49" s="20"/>
      <c r="D49" s="7" t="s">
        <v>58</v>
      </c>
      <c r="E49" s="7">
        <v>1935</v>
      </c>
      <c r="F49" s="7">
        <v>1912</v>
      </c>
      <c r="G49" s="7">
        <v>1875</v>
      </c>
    </row>
    <row r="50" ht="25" customHeight="1" spans="1:7">
      <c r="A50" s="3"/>
      <c r="B50" s="19"/>
      <c r="C50" s="20"/>
      <c r="D50" s="7" t="s">
        <v>59</v>
      </c>
      <c r="E50" s="7">
        <v>1527</v>
      </c>
      <c r="F50" s="7">
        <v>1559</v>
      </c>
      <c r="G50" s="7">
        <v>1575</v>
      </c>
    </row>
    <row r="51" ht="25" customHeight="1" spans="1:7">
      <c r="A51" s="3"/>
      <c r="B51" s="19"/>
      <c r="C51" s="20"/>
      <c r="D51" s="7" t="s">
        <v>60</v>
      </c>
      <c r="E51" s="7">
        <v>1539</v>
      </c>
      <c r="F51" s="7">
        <v>1526</v>
      </c>
      <c r="G51" s="7">
        <v>1546</v>
      </c>
    </row>
    <row r="52" ht="25" customHeight="1" spans="1:7">
      <c r="A52" s="3"/>
      <c r="B52" s="19"/>
      <c r="C52" s="20"/>
      <c r="D52" s="7" t="s">
        <v>61</v>
      </c>
      <c r="E52" s="7">
        <v>1957</v>
      </c>
      <c r="F52" s="7">
        <v>1965</v>
      </c>
      <c r="G52" s="7">
        <v>1853</v>
      </c>
    </row>
    <row r="53" ht="25" customHeight="1" spans="1:7">
      <c r="A53" s="3"/>
      <c r="B53" s="19"/>
      <c r="C53" s="20"/>
      <c r="D53" s="7" t="s">
        <v>62</v>
      </c>
      <c r="E53" s="7">
        <v>1584</v>
      </c>
      <c r="F53" s="7">
        <v>1395</v>
      </c>
      <c r="G53" s="7">
        <v>1544</v>
      </c>
    </row>
    <row r="54" ht="25" customHeight="1" spans="1:7">
      <c r="A54" s="3"/>
      <c r="B54" s="19"/>
      <c r="C54" s="20"/>
      <c r="D54" s="7" t="s">
        <v>63</v>
      </c>
      <c r="E54" s="7">
        <v>2100</v>
      </c>
      <c r="F54" s="7">
        <v>2885</v>
      </c>
      <c r="G54" s="7">
        <v>1799</v>
      </c>
    </row>
    <row r="55" ht="25" customHeight="1" spans="1:7">
      <c r="A55" s="3"/>
      <c r="B55" s="19"/>
      <c r="C55" s="20"/>
      <c r="D55" s="7" t="s">
        <v>51</v>
      </c>
      <c r="E55" s="7">
        <v>1543</v>
      </c>
      <c r="F55" s="7">
        <v>1704</v>
      </c>
      <c r="G55" s="7">
        <v>1651</v>
      </c>
    </row>
    <row r="56" ht="25" customHeight="1" spans="1:7">
      <c r="A56" s="3"/>
      <c r="B56" s="19"/>
      <c r="C56" s="20"/>
      <c r="D56" s="7" t="s">
        <v>64</v>
      </c>
      <c r="E56" s="7">
        <v>3015</v>
      </c>
      <c r="F56" s="7">
        <v>2885</v>
      </c>
      <c r="G56" s="7">
        <v>3030</v>
      </c>
    </row>
    <row r="57" ht="25" customHeight="1" spans="1:7">
      <c r="A57" s="3"/>
      <c r="B57" s="19"/>
      <c r="C57" s="20"/>
      <c r="D57" s="7" t="s">
        <v>65</v>
      </c>
      <c r="E57" s="7">
        <v>1694</v>
      </c>
      <c r="F57" s="7">
        <v>1635</v>
      </c>
      <c r="G57" s="7">
        <v>1614</v>
      </c>
    </row>
    <row r="58" ht="25" customHeight="1" spans="1:7">
      <c r="A58" s="3"/>
      <c r="B58" s="19"/>
      <c r="C58" s="20"/>
      <c r="D58" s="7" t="s">
        <v>66</v>
      </c>
      <c r="E58" s="7">
        <v>2066</v>
      </c>
      <c r="F58" s="7">
        <v>2116</v>
      </c>
      <c r="G58" s="7">
        <v>1680</v>
      </c>
    </row>
    <row r="59" ht="25" customHeight="1" spans="1:7">
      <c r="A59" s="3"/>
      <c r="B59" s="19"/>
      <c r="C59" s="20"/>
      <c r="D59" s="7" t="s">
        <v>67</v>
      </c>
      <c r="E59" s="7">
        <v>1855</v>
      </c>
      <c r="F59" s="7">
        <v>2098</v>
      </c>
      <c r="G59" s="7">
        <v>2012</v>
      </c>
    </row>
    <row r="60" ht="25" customHeight="1" spans="1:11">
      <c r="A60" s="3"/>
      <c r="B60" s="19"/>
      <c r="C60" s="20"/>
      <c r="D60" s="7" t="s">
        <v>68</v>
      </c>
      <c r="E60" s="7">
        <v>1280</v>
      </c>
      <c r="F60" s="7">
        <v>1622</v>
      </c>
      <c r="G60" s="7">
        <v>1825</v>
      </c>
      <c r="H60" s="12" t="s">
        <v>5</v>
      </c>
      <c r="I60" s="12" t="s">
        <v>6</v>
      </c>
      <c r="J60" s="12" t="s">
        <v>13</v>
      </c>
      <c r="K60" s="12" t="s">
        <v>14</v>
      </c>
    </row>
    <row r="61" ht="38" customHeight="1" spans="1:11">
      <c r="A61" s="3"/>
      <c r="B61" s="13" t="s">
        <v>14</v>
      </c>
      <c r="C61" s="14"/>
      <c r="D61" s="12"/>
      <c r="E61" s="12">
        <f>SUM(E47:E60)</f>
        <v>25110</v>
      </c>
      <c r="F61" s="12">
        <f>SUM(F47:F60)</f>
        <v>26417</v>
      </c>
      <c r="G61" s="12">
        <f>SUM(G47:G60)</f>
        <v>25274</v>
      </c>
      <c r="H61" s="12">
        <f>G61*3+F61*2+E61</f>
        <v>153766</v>
      </c>
      <c r="I61" s="12">
        <v>6</v>
      </c>
      <c r="J61" s="12">
        <v>2129.1</v>
      </c>
      <c r="K61" s="12">
        <f>H61/I61/J61</f>
        <v>12.0368543829161</v>
      </c>
    </row>
    <row r="62" ht="25" customHeight="1" spans="1:7">
      <c r="A62" s="3"/>
      <c r="B62" s="21" t="s">
        <v>69</v>
      </c>
      <c r="C62" s="21"/>
      <c r="D62" s="7" t="s">
        <v>70</v>
      </c>
      <c r="E62" s="7">
        <v>1669</v>
      </c>
      <c r="F62" s="7">
        <v>1614</v>
      </c>
      <c r="G62" s="7">
        <v>1407</v>
      </c>
    </row>
    <row r="63" ht="25" customHeight="1" spans="1:7">
      <c r="A63" s="3"/>
      <c r="B63" s="21"/>
      <c r="C63" s="21"/>
      <c r="D63" s="7" t="s">
        <v>71</v>
      </c>
      <c r="E63" s="7">
        <v>2911</v>
      </c>
      <c r="F63" s="7">
        <v>2879</v>
      </c>
      <c r="G63" s="7">
        <v>3084</v>
      </c>
    </row>
    <row r="64" ht="25" customHeight="1" spans="1:7">
      <c r="A64" s="3"/>
      <c r="B64" s="21"/>
      <c r="C64" s="21"/>
      <c r="D64" s="7" t="s">
        <v>72</v>
      </c>
      <c r="E64" s="7">
        <v>2402</v>
      </c>
      <c r="F64" s="7">
        <v>2386</v>
      </c>
      <c r="G64" s="7">
        <v>2200</v>
      </c>
    </row>
    <row r="65" ht="25" customHeight="1" spans="1:7">
      <c r="A65" s="3"/>
      <c r="B65" s="21"/>
      <c r="C65" s="21"/>
      <c r="D65" s="7" t="s">
        <v>73</v>
      </c>
      <c r="E65" s="7" t="s">
        <v>74</v>
      </c>
      <c r="F65" s="7" t="s">
        <v>75</v>
      </c>
      <c r="G65" s="7">
        <v>1322</v>
      </c>
    </row>
    <row r="66" ht="25" customHeight="1" spans="1:11">
      <c r="A66" s="3"/>
      <c r="B66" s="21"/>
      <c r="C66" s="21"/>
      <c r="D66" s="7" t="s">
        <v>76</v>
      </c>
      <c r="E66" s="7">
        <v>2709</v>
      </c>
      <c r="F66" s="7">
        <v>2626</v>
      </c>
      <c r="G66" s="7">
        <v>2753</v>
      </c>
      <c r="H66" s="12" t="s">
        <v>5</v>
      </c>
      <c r="I66" s="12" t="s">
        <v>6</v>
      </c>
      <c r="J66" s="12" t="s">
        <v>13</v>
      </c>
      <c r="K66" s="12" t="s">
        <v>14</v>
      </c>
    </row>
    <row r="67" ht="25" customHeight="1" spans="1:11">
      <c r="A67" s="3"/>
      <c r="B67" s="13" t="s">
        <v>14</v>
      </c>
      <c r="C67" s="14"/>
      <c r="D67" s="3"/>
      <c r="E67" s="7">
        <f>SUM(E62:E66)</f>
        <v>9691</v>
      </c>
      <c r="F67" s="7">
        <f>SUM(F62:F66)</f>
        <v>9505</v>
      </c>
      <c r="G67" s="7">
        <f>SUM(G62:G66)</f>
        <v>10766</v>
      </c>
      <c r="H67" s="12">
        <f>G67*3+F67*2+E67</f>
        <v>60999</v>
      </c>
      <c r="I67" s="12">
        <v>6</v>
      </c>
      <c r="J67" s="12">
        <v>2129.1</v>
      </c>
      <c r="K67" s="12">
        <f>H67/I67/J67</f>
        <v>4.7750223098962</v>
      </c>
    </row>
    <row r="68" ht="25" customHeight="1" spans="1:7">
      <c r="A68" s="3"/>
      <c r="B68" s="21" t="s">
        <v>77</v>
      </c>
      <c r="C68" s="21"/>
      <c r="D68" s="7" t="s">
        <v>78</v>
      </c>
      <c r="E68" s="7">
        <v>1498</v>
      </c>
      <c r="F68" s="7">
        <v>2001</v>
      </c>
      <c r="G68" s="7">
        <v>1412</v>
      </c>
    </row>
    <row r="69" ht="25" customHeight="1" spans="1:7">
      <c r="A69" s="3"/>
      <c r="B69" s="21"/>
      <c r="C69" s="21"/>
      <c r="D69" s="7" t="s">
        <v>79</v>
      </c>
      <c r="E69" s="7">
        <v>1830</v>
      </c>
      <c r="F69" s="7">
        <v>1646</v>
      </c>
      <c r="G69" s="7">
        <v>1850</v>
      </c>
    </row>
    <row r="70" ht="25" customHeight="1" spans="1:11">
      <c r="A70" s="3"/>
      <c r="B70" s="21"/>
      <c r="C70" s="21"/>
      <c r="D70" s="7" t="s">
        <v>80</v>
      </c>
      <c r="E70" s="7">
        <v>1713</v>
      </c>
      <c r="F70" s="7">
        <v>1419</v>
      </c>
      <c r="G70" s="7">
        <v>1677</v>
      </c>
      <c r="H70" s="12" t="s">
        <v>5</v>
      </c>
      <c r="I70" s="12" t="s">
        <v>6</v>
      </c>
      <c r="J70" s="12" t="s">
        <v>13</v>
      </c>
      <c r="K70" s="12" t="s">
        <v>14</v>
      </c>
    </row>
    <row r="71" ht="62" customHeight="1" spans="1:11">
      <c r="A71" s="3"/>
      <c r="B71" s="13" t="s">
        <v>14</v>
      </c>
      <c r="C71" s="14"/>
      <c r="D71" s="12" t="s">
        <v>75</v>
      </c>
      <c r="E71" s="12">
        <f>SUM(E68:E70)</f>
        <v>5041</v>
      </c>
      <c r="F71" s="12">
        <f>SUM(F68:F70)</f>
        <v>5066</v>
      </c>
      <c r="G71" s="12">
        <f>SUM(G68:G70)</f>
        <v>4939</v>
      </c>
      <c r="H71" s="12">
        <f>G71*3+F71*2+E71</f>
        <v>29990</v>
      </c>
      <c r="I71" s="12">
        <v>6</v>
      </c>
      <c r="J71" s="12">
        <v>2129.1</v>
      </c>
      <c r="K71" s="12">
        <f>H71/I71/J71</f>
        <v>2.34762732296902</v>
      </c>
    </row>
    <row r="72" ht="25" customHeight="1" spans="1:7">
      <c r="A72" s="3"/>
      <c r="B72" s="21" t="s">
        <v>81</v>
      </c>
      <c r="C72" s="21"/>
      <c r="D72" s="7" t="s">
        <v>82</v>
      </c>
      <c r="E72" s="7">
        <v>1758</v>
      </c>
      <c r="F72" s="7">
        <v>1721</v>
      </c>
      <c r="G72" s="7">
        <v>1685</v>
      </c>
    </row>
    <row r="73" ht="25" customHeight="1" spans="1:7">
      <c r="A73" s="3"/>
      <c r="B73" s="21"/>
      <c r="C73" s="21"/>
      <c r="D73" s="7" t="s">
        <v>83</v>
      </c>
      <c r="E73" s="7">
        <v>1676</v>
      </c>
      <c r="F73" s="7">
        <v>1704</v>
      </c>
      <c r="G73" s="7">
        <v>1673</v>
      </c>
    </row>
    <row r="74" ht="25" customHeight="1" spans="1:11">
      <c r="A74" s="3"/>
      <c r="B74" s="21"/>
      <c r="C74" s="21"/>
      <c r="D74" s="7" t="s">
        <v>84</v>
      </c>
      <c r="E74" s="7">
        <v>1887</v>
      </c>
      <c r="F74" s="7">
        <v>2058</v>
      </c>
      <c r="G74" s="7">
        <v>1849</v>
      </c>
      <c r="H74" s="12" t="s">
        <v>5</v>
      </c>
      <c r="I74" s="12" t="s">
        <v>6</v>
      </c>
      <c r="J74" s="12" t="s">
        <v>13</v>
      </c>
      <c r="K74" s="12" t="s">
        <v>14</v>
      </c>
    </row>
    <row r="75" ht="51" customHeight="1" spans="1:11">
      <c r="A75" s="3"/>
      <c r="B75" s="13" t="s">
        <v>14</v>
      </c>
      <c r="C75" s="14"/>
      <c r="D75" s="12" t="s">
        <v>75</v>
      </c>
      <c r="E75" s="12">
        <f>SUM(E72:E74)</f>
        <v>5321</v>
      </c>
      <c r="F75" s="12">
        <f>SUM(F68:F70)</f>
        <v>5066</v>
      </c>
      <c r="G75" s="12">
        <f>SUM(G72:G74)</f>
        <v>5207</v>
      </c>
      <c r="H75" s="12">
        <f>G75*3+F75*2+E75</f>
        <v>31074</v>
      </c>
      <c r="I75" s="12">
        <v>6</v>
      </c>
      <c r="J75" s="12">
        <v>2129.1</v>
      </c>
      <c r="K75" s="12">
        <f>H75/I75/J75</f>
        <v>2.4324832088676</v>
      </c>
    </row>
    <row r="76" ht="25" customHeight="1" spans="1:7">
      <c r="A76" s="3"/>
      <c r="B76" s="21" t="s">
        <v>85</v>
      </c>
      <c r="C76" s="21"/>
      <c r="D76" s="7" t="s">
        <v>86</v>
      </c>
      <c r="E76" s="7">
        <v>1635</v>
      </c>
      <c r="F76" s="7">
        <v>1515</v>
      </c>
      <c r="G76" s="7">
        <v>1561</v>
      </c>
    </row>
    <row r="77" ht="25" customHeight="1" spans="1:11">
      <c r="A77" s="3"/>
      <c r="B77" s="21"/>
      <c r="C77" s="21"/>
      <c r="D77" s="7" t="s">
        <v>87</v>
      </c>
      <c r="E77" s="7">
        <v>1699</v>
      </c>
      <c r="F77" s="7">
        <v>1755</v>
      </c>
      <c r="G77" s="7">
        <v>1552</v>
      </c>
      <c r="H77" s="12" t="s">
        <v>5</v>
      </c>
      <c r="I77" s="12" t="s">
        <v>6</v>
      </c>
      <c r="J77" s="12" t="s">
        <v>13</v>
      </c>
      <c r="K77" s="12" t="s">
        <v>14</v>
      </c>
    </row>
    <row r="78" ht="33" customHeight="1" spans="1:11">
      <c r="A78" s="3"/>
      <c r="B78" s="13" t="s">
        <v>14</v>
      </c>
      <c r="C78" s="14"/>
      <c r="D78" s="12" t="s">
        <v>75</v>
      </c>
      <c r="E78" s="12">
        <f>SUM(E76:E77)</f>
        <v>3334</v>
      </c>
      <c r="F78" s="12">
        <f>SUM(F76:F77)</f>
        <v>3270</v>
      </c>
      <c r="G78" s="12">
        <f>SUM(G76:G77)</f>
        <v>3113</v>
      </c>
      <c r="H78" s="12">
        <f>G78*3+F78*2+E78</f>
        <v>19213</v>
      </c>
      <c r="I78" s="12">
        <v>6</v>
      </c>
      <c r="J78" s="12">
        <v>2129.1</v>
      </c>
      <c r="K78" s="12">
        <f>H78/I78/J78</f>
        <v>1.50400012524854</v>
      </c>
    </row>
    <row r="79" ht="25" customHeight="1" spans="1:7">
      <c r="A79" s="22"/>
      <c r="B79" s="21" t="s">
        <v>88</v>
      </c>
      <c r="C79" s="21" t="s">
        <v>89</v>
      </c>
      <c r="D79" s="23" t="s">
        <v>90</v>
      </c>
      <c r="E79" s="24">
        <v>1262</v>
      </c>
      <c r="F79" s="24">
        <v>1321</v>
      </c>
      <c r="G79" s="24">
        <v>1611</v>
      </c>
    </row>
    <row r="80" ht="25" customHeight="1" spans="1:7">
      <c r="A80" s="22"/>
      <c r="B80" s="21"/>
      <c r="C80" s="21"/>
      <c r="D80" s="23" t="s">
        <v>91</v>
      </c>
      <c r="E80" s="7">
        <v>1875</v>
      </c>
      <c r="F80" s="7">
        <v>2034</v>
      </c>
      <c r="G80" s="7">
        <v>2092</v>
      </c>
    </row>
    <row r="81" ht="25" customHeight="1" spans="1:7">
      <c r="A81" s="22"/>
      <c r="B81" s="21"/>
      <c r="C81" s="21"/>
      <c r="D81" s="23" t="s">
        <v>92</v>
      </c>
      <c r="E81" s="7">
        <v>1405</v>
      </c>
      <c r="F81" s="7">
        <v>1350</v>
      </c>
      <c r="G81" s="7">
        <v>1277</v>
      </c>
    </row>
    <row r="82" ht="25" customHeight="1" spans="1:11">
      <c r="A82" s="22"/>
      <c r="B82" s="21"/>
      <c r="C82" s="21"/>
      <c r="D82" s="23" t="s">
        <v>93</v>
      </c>
      <c r="E82" s="7">
        <v>2536</v>
      </c>
      <c r="F82" s="7">
        <v>2668</v>
      </c>
      <c r="G82" s="7">
        <v>2849</v>
      </c>
      <c r="H82" s="12" t="s">
        <v>5</v>
      </c>
      <c r="I82" s="12" t="s">
        <v>6</v>
      </c>
      <c r="J82" s="12" t="s">
        <v>13</v>
      </c>
      <c r="K82" s="12" t="s">
        <v>14</v>
      </c>
    </row>
    <row r="83" ht="25" customHeight="1" spans="1:11">
      <c r="A83" s="22"/>
      <c r="B83" s="21"/>
      <c r="C83" s="21" t="s">
        <v>14</v>
      </c>
      <c r="D83" s="25"/>
      <c r="E83" s="7">
        <f>SUM(E79:E82)</f>
        <v>7078</v>
      </c>
      <c r="F83" s="7">
        <f>SUM(F79:F82)</f>
        <v>7373</v>
      </c>
      <c r="G83" s="7">
        <f>SUM(G79:G82)</f>
        <v>7829</v>
      </c>
      <c r="H83" s="26">
        <f>G83*3+F83*2+E83</f>
        <v>45311</v>
      </c>
      <c r="I83" s="26">
        <v>6</v>
      </c>
      <c r="J83" s="12">
        <v>2129.1</v>
      </c>
      <c r="K83" s="26">
        <f>H83/I83/J83</f>
        <v>3.54696037449313</v>
      </c>
    </row>
    <row r="84" ht="25" customHeight="1" spans="1:11">
      <c r="A84" s="22"/>
      <c r="B84" s="21"/>
      <c r="C84" s="21" t="s">
        <v>94</v>
      </c>
      <c r="D84" s="7" t="s">
        <v>95</v>
      </c>
      <c r="E84" s="7">
        <v>1864</v>
      </c>
      <c r="F84" s="7">
        <v>1964</v>
      </c>
      <c r="G84" s="7">
        <v>1835</v>
      </c>
      <c r="H84" s="12" t="s">
        <v>5</v>
      </c>
      <c r="I84" s="12" t="s">
        <v>6</v>
      </c>
      <c r="J84" s="12" t="s">
        <v>13</v>
      </c>
      <c r="K84" s="12" t="s">
        <v>14</v>
      </c>
    </row>
    <row r="85" ht="25" customHeight="1" spans="1:11">
      <c r="A85" s="22"/>
      <c r="B85" s="21"/>
      <c r="C85" s="21" t="s">
        <v>14</v>
      </c>
      <c r="D85" s="7"/>
      <c r="E85" s="7">
        <v>1864</v>
      </c>
      <c r="F85" s="7">
        <v>1964</v>
      </c>
      <c r="G85" s="7">
        <v>1835</v>
      </c>
      <c r="H85" s="26">
        <f>G84*3+F84*2+E84</f>
        <v>11297</v>
      </c>
      <c r="I85" s="26">
        <v>6</v>
      </c>
      <c r="J85" s="12">
        <v>2129.1</v>
      </c>
      <c r="K85" s="26">
        <f>H85/I85/J85</f>
        <v>0.884332973243781</v>
      </c>
    </row>
    <row r="86" ht="25" customHeight="1" spans="1:7">
      <c r="A86" s="22"/>
      <c r="B86" s="21"/>
      <c r="C86" s="27" t="s">
        <v>96</v>
      </c>
      <c r="D86" s="28" t="s">
        <v>97</v>
      </c>
      <c r="E86" s="29"/>
      <c r="F86" s="29"/>
      <c r="G86" s="30"/>
    </row>
    <row r="87" ht="25" customHeight="1" spans="1:7">
      <c r="A87" s="22"/>
      <c r="B87" s="21"/>
      <c r="C87" s="27" t="s">
        <v>98</v>
      </c>
      <c r="D87" s="28" t="s">
        <v>97</v>
      </c>
      <c r="E87" s="29"/>
      <c r="F87" s="29"/>
      <c r="G87" s="30"/>
    </row>
    <row r="88" ht="25" customHeight="1" spans="1:7">
      <c r="A88" s="22"/>
      <c r="B88" s="21"/>
      <c r="C88" s="27" t="s">
        <v>99</v>
      </c>
      <c r="D88" s="28" t="s">
        <v>97</v>
      </c>
      <c r="E88" s="29"/>
      <c r="F88" s="29"/>
      <c r="G88" s="30"/>
    </row>
    <row r="89" ht="25" customHeight="1" spans="1:7">
      <c r="A89" s="22"/>
      <c r="B89" s="21"/>
      <c r="C89" s="21" t="s">
        <v>100</v>
      </c>
      <c r="D89" s="28" t="s">
        <v>97</v>
      </c>
      <c r="E89" s="29"/>
      <c r="F89" s="29"/>
      <c r="G89" s="30"/>
    </row>
    <row r="90" ht="25" customHeight="1" spans="1:7">
      <c r="A90" s="22"/>
      <c r="B90" s="21"/>
      <c r="C90" s="21" t="s">
        <v>101</v>
      </c>
      <c r="D90" s="6" t="s">
        <v>102</v>
      </c>
      <c r="E90" s="7">
        <v>1505</v>
      </c>
      <c r="F90" s="7">
        <v>1369</v>
      </c>
      <c r="G90" s="7">
        <v>1423</v>
      </c>
    </row>
    <row r="91" ht="25" customHeight="1" spans="1:7">
      <c r="A91" s="22"/>
      <c r="B91" s="21"/>
      <c r="C91" s="21"/>
      <c r="D91" s="6" t="s">
        <v>103</v>
      </c>
      <c r="E91" s="7">
        <v>1319</v>
      </c>
      <c r="F91" s="7">
        <v>1320</v>
      </c>
      <c r="G91" s="7">
        <v>1403</v>
      </c>
    </row>
    <row r="92" ht="25" customHeight="1" spans="1:11">
      <c r="A92" s="22"/>
      <c r="B92" s="21"/>
      <c r="C92" s="21"/>
      <c r="D92" s="6" t="s">
        <v>104</v>
      </c>
      <c r="E92" s="7">
        <v>1577</v>
      </c>
      <c r="F92" s="7">
        <v>1439</v>
      </c>
      <c r="G92" s="7">
        <v>1466</v>
      </c>
      <c r="H92" s="12" t="s">
        <v>5</v>
      </c>
      <c r="I92" s="12" t="s">
        <v>6</v>
      </c>
      <c r="J92" s="12" t="s">
        <v>13</v>
      </c>
      <c r="K92" s="12" t="s">
        <v>14</v>
      </c>
    </row>
    <row r="93" ht="25" customHeight="1" spans="1:11">
      <c r="A93" s="22"/>
      <c r="B93" s="21"/>
      <c r="C93" s="21" t="s">
        <v>14</v>
      </c>
      <c r="D93" s="6"/>
      <c r="E93" s="23">
        <f>SUM(E90:E92)</f>
        <v>4401</v>
      </c>
      <c r="F93" s="23">
        <f>SUM(F90:F92)</f>
        <v>4128</v>
      </c>
      <c r="G93" s="23">
        <f>SUM(G90:G92)</f>
        <v>4292</v>
      </c>
      <c r="H93" s="26">
        <f>G93*3+F93*2+E93</f>
        <v>25533</v>
      </c>
      <c r="I93" s="26">
        <v>6</v>
      </c>
      <c r="J93" s="12">
        <v>2129.1</v>
      </c>
      <c r="K93" s="26">
        <f>H93/I93/J93</f>
        <v>1.99873185853177</v>
      </c>
    </row>
    <row r="94" ht="25" customHeight="1" spans="1:7">
      <c r="A94" s="22"/>
      <c r="B94" s="21"/>
      <c r="C94" s="21" t="s">
        <v>105</v>
      </c>
      <c r="D94" s="6" t="s">
        <v>106</v>
      </c>
      <c r="E94" s="7">
        <v>1449</v>
      </c>
      <c r="F94" s="7">
        <v>1393</v>
      </c>
      <c r="G94" s="7">
        <v>1360</v>
      </c>
    </row>
    <row r="95" ht="25" customHeight="1" spans="1:7">
      <c r="A95" s="22"/>
      <c r="B95" s="21"/>
      <c r="C95" s="21"/>
      <c r="D95" s="6" t="s">
        <v>107</v>
      </c>
      <c r="E95" s="7">
        <v>1391</v>
      </c>
      <c r="F95" s="7">
        <v>1277</v>
      </c>
      <c r="G95" s="7">
        <v>1390</v>
      </c>
    </row>
    <row r="96" ht="25" customHeight="1" spans="1:7">
      <c r="A96" s="22"/>
      <c r="B96" s="21"/>
      <c r="C96" s="21"/>
      <c r="D96" s="6" t="s">
        <v>108</v>
      </c>
      <c r="E96" s="7">
        <v>1610</v>
      </c>
      <c r="F96" s="7">
        <v>1846</v>
      </c>
      <c r="G96" s="7">
        <v>1866</v>
      </c>
    </row>
    <row r="97" ht="25" customHeight="1" spans="1:11">
      <c r="A97" s="22"/>
      <c r="B97" s="21"/>
      <c r="C97" s="21"/>
      <c r="D97" s="6" t="s">
        <v>109</v>
      </c>
      <c r="E97" s="7">
        <v>1456</v>
      </c>
      <c r="F97" s="7">
        <v>1502</v>
      </c>
      <c r="G97" s="7">
        <v>1476</v>
      </c>
      <c r="H97" s="12" t="s">
        <v>5</v>
      </c>
      <c r="I97" s="12" t="s">
        <v>6</v>
      </c>
      <c r="J97" s="12" t="s">
        <v>13</v>
      </c>
      <c r="K97" s="12" t="s">
        <v>14</v>
      </c>
    </row>
    <row r="98" ht="25" customHeight="1" spans="1:11">
      <c r="A98" s="22"/>
      <c r="B98" s="21"/>
      <c r="C98" s="21" t="s">
        <v>14</v>
      </c>
      <c r="D98" s="7"/>
      <c r="E98" s="7">
        <f>SUM(E94:E97)</f>
        <v>5906</v>
      </c>
      <c r="F98" s="7">
        <f>SUM(F94:F97)</f>
        <v>6018</v>
      </c>
      <c r="G98" s="7">
        <f>SUM(G94:G97)</f>
        <v>6092</v>
      </c>
      <c r="H98" s="26">
        <f>G98*3+F98*2+E98</f>
        <v>36218</v>
      </c>
      <c r="I98" s="26">
        <v>6</v>
      </c>
      <c r="J98" s="12">
        <v>2129.1</v>
      </c>
      <c r="K98" s="26">
        <f>H98/I98/J98</f>
        <v>2.83515726519813</v>
      </c>
    </row>
    <row r="99" ht="25" customHeight="1" spans="1:7">
      <c r="A99" s="22"/>
      <c r="B99" s="21"/>
      <c r="C99" s="21" t="s">
        <v>110</v>
      </c>
      <c r="D99" s="6" t="s">
        <v>111</v>
      </c>
      <c r="E99" s="7">
        <v>1673</v>
      </c>
      <c r="F99" s="7">
        <v>1545</v>
      </c>
      <c r="G99" s="7">
        <v>1386</v>
      </c>
    </row>
    <row r="100" ht="25" customHeight="1" spans="1:7">
      <c r="A100" s="22"/>
      <c r="B100" s="21"/>
      <c r="C100" s="21"/>
      <c r="D100" s="6" t="s">
        <v>112</v>
      </c>
      <c r="E100" s="7">
        <v>3256</v>
      </c>
      <c r="F100" s="7">
        <v>3019</v>
      </c>
      <c r="G100" s="7">
        <v>2944</v>
      </c>
    </row>
    <row r="101" ht="25" customHeight="1" spans="1:7">
      <c r="A101" s="22"/>
      <c r="B101" s="21"/>
      <c r="C101" s="21"/>
      <c r="D101" s="6" t="s">
        <v>113</v>
      </c>
      <c r="E101" s="7">
        <v>3609</v>
      </c>
      <c r="F101" s="7">
        <v>2693</v>
      </c>
      <c r="G101" s="7">
        <v>3719</v>
      </c>
    </row>
    <row r="102" ht="25" customHeight="1" spans="1:7">
      <c r="A102" s="22"/>
      <c r="B102" s="21"/>
      <c r="C102" s="21"/>
      <c r="D102" s="6" t="s">
        <v>114</v>
      </c>
      <c r="E102" s="7">
        <v>1582</v>
      </c>
      <c r="F102" s="7">
        <v>1725</v>
      </c>
      <c r="G102" s="7">
        <v>1580</v>
      </c>
    </row>
    <row r="103" ht="25" customHeight="1" spans="1:7">
      <c r="A103" s="22"/>
      <c r="B103" s="21"/>
      <c r="C103" s="21"/>
      <c r="D103" s="6" t="s">
        <v>115</v>
      </c>
      <c r="E103" s="7">
        <v>3558</v>
      </c>
      <c r="F103" s="7">
        <v>3479</v>
      </c>
      <c r="G103" s="7">
        <v>3639</v>
      </c>
    </row>
    <row r="104" ht="25" customHeight="1" spans="1:7">
      <c r="A104" s="22"/>
      <c r="B104" s="21"/>
      <c r="C104" s="21"/>
      <c r="D104" s="6" t="s">
        <v>116</v>
      </c>
      <c r="E104" s="7">
        <v>2339</v>
      </c>
      <c r="F104" s="7">
        <v>2126</v>
      </c>
      <c r="G104" s="7">
        <v>1965</v>
      </c>
    </row>
    <row r="105" ht="25" customHeight="1" spans="1:7">
      <c r="A105" s="22"/>
      <c r="B105" s="21"/>
      <c r="C105" s="21"/>
      <c r="D105" s="6" t="s">
        <v>117</v>
      </c>
      <c r="E105" s="7">
        <v>3168</v>
      </c>
      <c r="F105" s="7">
        <v>2547</v>
      </c>
      <c r="G105" s="7">
        <v>2208</v>
      </c>
    </row>
    <row r="106" ht="25" customHeight="1" spans="1:7">
      <c r="A106" s="22"/>
      <c r="B106" s="21"/>
      <c r="C106" s="21"/>
      <c r="D106" s="6" t="s">
        <v>118</v>
      </c>
      <c r="E106" s="7">
        <v>1706</v>
      </c>
      <c r="F106" s="7">
        <v>1588</v>
      </c>
      <c r="G106" s="7">
        <v>1553</v>
      </c>
    </row>
    <row r="107" ht="25" customHeight="1" spans="1:7">
      <c r="A107" s="22"/>
      <c r="B107" s="21"/>
      <c r="C107" s="21"/>
      <c r="D107" s="6" t="s">
        <v>119</v>
      </c>
      <c r="E107" s="7">
        <v>2929</v>
      </c>
      <c r="F107" s="7">
        <v>2751</v>
      </c>
      <c r="G107" s="7">
        <v>2589</v>
      </c>
    </row>
    <row r="108" ht="25" customHeight="1" spans="1:7">
      <c r="A108" s="22"/>
      <c r="B108" s="21"/>
      <c r="C108" s="21"/>
      <c r="D108" s="6" t="s">
        <v>120</v>
      </c>
      <c r="E108" s="7">
        <v>1947</v>
      </c>
      <c r="F108" s="7">
        <v>1959</v>
      </c>
      <c r="G108" s="7">
        <v>1947</v>
      </c>
    </row>
    <row r="109" ht="25" customHeight="1" spans="1:7">
      <c r="A109" s="22"/>
      <c r="B109" s="21"/>
      <c r="C109" s="21"/>
      <c r="D109" s="6" t="s">
        <v>121</v>
      </c>
      <c r="E109" s="7">
        <v>1354</v>
      </c>
      <c r="F109" s="7">
        <v>964</v>
      </c>
      <c r="G109" s="7">
        <v>1299</v>
      </c>
    </row>
    <row r="110" ht="25" customHeight="1" spans="1:7">
      <c r="A110" s="22"/>
      <c r="B110" s="21"/>
      <c r="C110" s="21"/>
      <c r="D110" s="6" t="s">
        <v>122</v>
      </c>
      <c r="E110" s="7">
        <v>3660</v>
      </c>
      <c r="F110" s="7">
        <v>3518</v>
      </c>
      <c r="G110" s="7">
        <v>3916</v>
      </c>
    </row>
    <row r="111" ht="25" customHeight="1" spans="1:7">
      <c r="A111" s="22"/>
      <c r="B111" s="21"/>
      <c r="C111" s="21"/>
      <c r="D111" s="6" t="s">
        <v>123</v>
      </c>
      <c r="E111" s="7">
        <v>2559</v>
      </c>
      <c r="F111" s="7">
        <v>2295</v>
      </c>
      <c r="G111" s="7">
        <v>2152</v>
      </c>
    </row>
    <row r="112" ht="25" customHeight="1" spans="1:7">
      <c r="A112" s="22"/>
      <c r="B112" s="21"/>
      <c r="C112" s="21"/>
      <c r="D112" s="6" t="s">
        <v>124</v>
      </c>
      <c r="E112" s="7">
        <v>2138</v>
      </c>
      <c r="F112" s="7">
        <v>2154</v>
      </c>
      <c r="G112" s="7">
        <v>2035</v>
      </c>
    </row>
    <row r="113" ht="25" customHeight="1" spans="1:7">
      <c r="A113" s="22"/>
      <c r="B113" s="21"/>
      <c r="C113" s="21"/>
      <c r="D113" s="6" t="s">
        <v>125</v>
      </c>
      <c r="E113" s="7">
        <v>1302</v>
      </c>
      <c r="F113" s="7">
        <v>1407</v>
      </c>
      <c r="G113" s="7">
        <v>1224</v>
      </c>
    </row>
    <row r="114" ht="25" customHeight="1" spans="1:7">
      <c r="A114" s="22"/>
      <c r="B114" s="21"/>
      <c r="C114" s="21"/>
      <c r="D114" s="7" t="s">
        <v>113</v>
      </c>
      <c r="E114" s="7">
        <v>2750</v>
      </c>
      <c r="F114" s="7">
        <v>2693</v>
      </c>
      <c r="G114" s="7">
        <v>2810</v>
      </c>
    </row>
    <row r="115" ht="25" customHeight="1" spans="1:7">
      <c r="A115" s="22"/>
      <c r="B115" s="21"/>
      <c r="C115" s="21"/>
      <c r="D115" s="7" t="s">
        <v>126</v>
      </c>
      <c r="E115" s="7">
        <v>2217</v>
      </c>
      <c r="F115" s="7">
        <v>2404</v>
      </c>
      <c r="G115" s="7">
        <v>2604</v>
      </c>
    </row>
    <row r="116" ht="25" customHeight="1" spans="1:7">
      <c r="A116" s="22"/>
      <c r="B116" s="21"/>
      <c r="C116" s="21"/>
      <c r="D116" s="7" t="s">
        <v>127</v>
      </c>
      <c r="E116" s="7">
        <v>2148</v>
      </c>
      <c r="F116" s="7">
        <v>2308</v>
      </c>
      <c r="G116" s="7">
        <v>2286</v>
      </c>
    </row>
    <row r="117" ht="25" customHeight="1" spans="1:11">
      <c r="A117" s="22"/>
      <c r="B117" s="21"/>
      <c r="C117" s="21"/>
      <c r="D117" s="7" t="s">
        <v>128</v>
      </c>
      <c r="E117" s="7">
        <v>1904</v>
      </c>
      <c r="F117" s="7">
        <v>2008</v>
      </c>
      <c r="G117" s="7">
        <v>1873</v>
      </c>
      <c r="H117" s="12" t="s">
        <v>5</v>
      </c>
      <c r="I117" s="12" t="s">
        <v>6</v>
      </c>
      <c r="J117" s="12" t="s">
        <v>13</v>
      </c>
      <c r="K117" s="12" t="s">
        <v>14</v>
      </c>
    </row>
    <row r="118" ht="25" customHeight="1" spans="1:11">
      <c r="A118" s="22"/>
      <c r="B118" s="21"/>
      <c r="C118" s="21" t="s">
        <v>14</v>
      </c>
      <c r="D118" s="7"/>
      <c r="E118" s="7">
        <f>SUM(E99:E117)</f>
        <v>45799</v>
      </c>
      <c r="F118" s="7">
        <f>SUM(F99:F117)</f>
        <v>43183</v>
      </c>
      <c r="G118" s="7">
        <f>SUM(G99:G117)</f>
        <v>43729</v>
      </c>
      <c r="H118" s="26">
        <f>G118*3+F118*2+E118</f>
        <v>263352</v>
      </c>
      <c r="I118" s="26">
        <v>6</v>
      </c>
      <c r="J118" s="12">
        <v>2129.1</v>
      </c>
      <c r="K118" s="26">
        <f>H118/I118/J118</f>
        <v>20.6152834531023</v>
      </c>
    </row>
    <row r="119" ht="25" customHeight="1" spans="1:11">
      <c r="A119" s="22"/>
      <c r="B119" s="21"/>
      <c r="C119" s="21" t="s">
        <v>129</v>
      </c>
      <c r="D119" s="6" t="s">
        <v>130</v>
      </c>
      <c r="E119" s="7" t="s">
        <v>74</v>
      </c>
      <c r="F119" s="7" t="s">
        <v>75</v>
      </c>
      <c r="G119" s="7">
        <v>1471</v>
      </c>
      <c r="H119" s="12" t="s">
        <v>5</v>
      </c>
      <c r="I119" s="12" t="s">
        <v>6</v>
      </c>
      <c r="J119" s="12" t="s">
        <v>13</v>
      </c>
      <c r="K119" s="12" t="s">
        <v>14</v>
      </c>
    </row>
    <row r="120" ht="25" customHeight="1" spans="1:11">
      <c r="A120" s="22"/>
      <c r="B120" s="21"/>
      <c r="C120" s="21" t="s">
        <v>14</v>
      </c>
      <c r="D120" s="7"/>
      <c r="E120" s="7"/>
      <c r="F120" s="7"/>
      <c r="G120" s="7">
        <v>1471</v>
      </c>
      <c r="H120" s="26">
        <f>G119*3</f>
        <v>4413</v>
      </c>
      <c r="I120" s="26">
        <v>6</v>
      </c>
      <c r="J120" s="12">
        <v>2129.1</v>
      </c>
      <c r="K120" s="26">
        <f>H120/I120/J120</f>
        <v>0.345451129585271</v>
      </c>
    </row>
    <row r="121" ht="25" customHeight="1" spans="1:7">
      <c r="A121" s="22"/>
      <c r="B121" s="21"/>
      <c r="C121" s="21" t="s">
        <v>131</v>
      </c>
      <c r="D121" s="23" t="s">
        <v>132</v>
      </c>
      <c r="E121" s="7">
        <v>1652</v>
      </c>
      <c r="F121" s="7">
        <v>1623</v>
      </c>
      <c r="G121" s="7">
        <v>1685</v>
      </c>
    </row>
    <row r="122" ht="25" customHeight="1" spans="1:7">
      <c r="A122" s="22"/>
      <c r="B122" s="21"/>
      <c r="C122" s="21"/>
      <c r="D122" s="23" t="s">
        <v>133</v>
      </c>
      <c r="E122" s="7">
        <v>1182</v>
      </c>
      <c r="F122" s="7">
        <v>1114</v>
      </c>
      <c r="G122" s="7">
        <v>1105</v>
      </c>
    </row>
    <row r="123" ht="25" customHeight="1" spans="1:7">
      <c r="A123" s="22"/>
      <c r="B123" s="21"/>
      <c r="C123" s="21"/>
      <c r="D123" s="23" t="s">
        <v>134</v>
      </c>
      <c r="E123" s="7">
        <v>1438</v>
      </c>
      <c r="F123" s="7">
        <v>1257</v>
      </c>
      <c r="G123" s="7">
        <v>1465</v>
      </c>
    </row>
    <row r="124" ht="25" customHeight="1" spans="1:7">
      <c r="A124" s="22"/>
      <c r="B124" s="21"/>
      <c r="C124" s="21"/>
      <c r="D124" s="23" t="s">
        <v>135</v>
      </c>
      <c r="E124" s="7">
        <v>1761</v>
      </c>
      <c r="F124" s="7">
        <v>1640</v>
      </c>
      <c r="G124" s="7">
        <v>1653</v>
      </c>
    </row>
    <row r="125" ht="25" customHeight="1" spans="1:11">
      <c r="A125" s="22"/>
      <c r="B125" s="21"/>
      <c r="C125" s="21"/>
      <c r="D125" s="23" t="s">
        <v>136</v>
      </c>
      <c r="E125" s="7">
        <v>1479</v>
      </c>
      <c r="F125" s="7">
        <v>1324</v>
      </c>
      <c r="G125" s="7">
        <v>1433</v>
      </c>
      <c r="H125" s="12" t="s">
        <v>5</v>
      </c>
      <c r="I125" s="12" t="s">
        <v>6</v>
      </c>
      <c r="J125" s="12" t="s">
        <v>13</v>
      </c>
      <c r="K125" s="12" t="s">
        <v>14</v>
      </c>
    </row>
    <row r="126" ht="25" customHeight="1" spans="1:11">
      <c r="A126" s="22"/>
      <c r="B126" s="21"/>
      <c r="C126" s="21" t="s">
        <v>14</v>
      </c>
      <c r="D126" s="7"/>
      <c r="E126" s="7">
        <f>SUM(E121:E125)</f>
        <v>7512</v>
      </c>
      <c r="F126" s="7">
        <f>SUM(F121:F125)</f>
        <v>6958</v>
      </c>
      <c r="G126" s="7">
        <f>SUM(G121:G125)</f>
        <v>7341</v>
      </c>
      <c r="H126" s="26">
        <f>G126*3+F126*2+E126</f>
        <v>43451</v>
      </c>
      <c r="I126" s="26">
        <v>6</v>
      </c>
      <c r="J126" s="12">
        <v>2129.1</v>
      </c>
      <c r="K126" s="26">
        <f>H126/I126/J126</f>
        <v>3.40135894665978</v>
      </c>
    </row>
    <row r="127" ht="48" customHeight="1" spans="1:14">
      <c r="A127" s="22"/>
      <c r="B127" s="12" t="s">
        <v>137</v>
      </c>
      <c r="C127" s="12"/>
      <c r="D127" s="12" t="s">
        <v>75</v>
      </c>
      <c r="E127" s="12">
        <f>SUM(E83,E85,E93,E98,E118,E126)</f>
        <v>72560</v>
      </c>
      <c r="F127" s="12">
        <f>SUM(F83,F85,F93,F98,F118,F126)</f>
        <v>69624</v>
      </c>
      <c r="G127" s="12">
        <f>SUM(G83,G85,G93,G98,G118,G126)</f>
        <v>71118</v>
      </c>
      <c r="H127" s="12">
        <f>E127*1+F127*2+G127*3</f>
        <v>425162</v>
      </c>
      <c r="I127" s="12">
        <v>6</v>
      </c>
      <c r="J127" s="12">
        <v>2129.1</v>
      </c>
      <c r="K127" s="12">
        <f>H127/I127/J127</f>
        <v>33.2818248712288</v>
      </c>
      <c r="M127" s="47" t="s">
        <v>138</v>
      </c>
      <c r="N127" s="31"/>
    </row>
    <row r="128" ht="25" customHeight="1" spans="1:7">
      <c r="A128" s="22"/>
      <c r="B128" s="21" t="s">
        <v>139</v>
      </c>
      <c r="C128" s="21" t="s">
        <v>140</v>
      </c>
      <c r="D128" s="6" t="s">
        <v>141</v>
      </c>
      <c r="E128" s="7">
        <v>501</v>
      </c>
      <c r="F128" s="7">
        <v>2212</v>
      </c>
      <c r="G128" s="7">
        <v>2354</v>
      </c>
    </row>
    <row r="129" ht="25" customHeight="1" spans="1:7">
      <c r="A129" s="22"/>
      <c r="B129" s="21"/>
      <c r="C129" s="21"/>
      <c r="D129" s="6" t="s">
        <v>142</v>
      </c>
      <c r="E129" s="7">
        <v>2316</v>
      </c>
      <c r="F129" s="7">
        <v>2223</v>
      </c>
      <c r="G129" s="7">
        <v>2161</v>
      </c>
    </row>
    <row r="130" ht="25" customHeight="1" spans="1:11">
      <c r="A130" s="22"/>
      <c r="B130" s="21"/>
      <c r="C130" s="21"/>
      <c r="D130" s="6" t="s">
        <v>143</v>
      </c>
      <c r="E130" s="7">
        <v>2030</v>
      </c>
      <c r="F130" s="7">
        <v>2058</v>
      </c>
      <c r="G130" s="7">
        <v>2052</v>
      </c>
      <c r="H130" s="12" t="s">
        <v>5</v>
      </c>
      <c r="I130" s="12" t="s">
        <v>6</v>
      </c>
      <c r="J130" s="12" t="s">
        <v>13</v>
      </c>
      <c r="K130" s="12" t="s">
        <v>14</v>
      </c>
    </row>
    <row r="131" ht="25" customHeight="1" spans="1:11">
      <c r="A131" s="22"/>
      <c r="B131" s="21"/>
      <c r="C131" s="21"/>
      <c r="D131" s="6"/>
      <c r="E131" s="7">
        <f>SUM(E128:E130)</f>
        <v>4847</v>
      </c>
      <c r="F131" s="7">
        <f>SUM(F128:F130)</f>
        <v>6493</v>
      </c>
      <c r="G131" s="7">
        <f>SUM(G128:G130)</f>
        <v>6567</v>
      </c>
      <c r="H131" s="26">
        <f>G131*3+F131*2+E131</f>
        <v>37534</v>
      </c>
      <c r="I131" s="12">
        <v>6</v>
      </c>
      <c r="J131" s="12">
        <v>2129.1</v>
      </c>
      <c r="K131" s="26">
        <f>H131/I131/J131</f>
        <v>2.93817418940711</v>
      </c>
    </row>
    <row r="132" ht="25" customHeight="1" spans="1:7">
      <c r="A132" s="22"/>
      <c r="B132" s="21"/>
      <c r="C132" s="21" t="s">
        <v>144</v>
      </c>
      <c r="D132" s="6" t="s">
        <v>145</v>
      </c>
      <c r="E132" s="7">
        <v>1807</v>
      </c>
      <c r="F132" s="7">
        <v>1756</v>
      </c>
      <c r="G132" s="7">
        <v>1550</v>
      </c>
    </row>
    <row r="133" ht="25" customHeight="1" spans="1:7">
      <c r="A133" s="22"/>
      <c r="B133" s="21"/>
      <c r="C133" s="21"/>
      <c r="D133" s="6" t="s">
        <v>146</v>
      </c>
      <c r="E133" s="7">
        <v>1330</v>
      </c>
      <c r="F133" s="7">
        <v>1186</v>
      </c>
      <c r="G133" s="7">
        <v>1270</v>
      </c>
    </row>
    <row r="134" ht="25" customHeight="1" spans="1:11">
      <c r="A134" s="22"/>
      <c r="B134" s="21"/>
      <c r="C134" s="21"/>
      <c r="D134" s="6" t="s">
        <v>147</v>
      </c>
      <c r="E134" s="7">
        <v>1724</v>
      </c>
      <c r="F134" s="7">
        <v>1994</v>
      </c>
      <c r="G134" s="7">
        <v>2038</v>
      </c>
      <c r="H134" s="12" t="s">
        <v>5</v>
      </c>
      <c r="I134" s="12" t="s">
        <v>6</v>
      </c>
      <c r="J134" s="12" t="s">
        <v>13</v>
      </c>
      <c r="K134" s="12" t="s">
        <v>14</v>
      </c>
    </row>
    <row r="135" ht="25" customHeight="1" spans="1:11">
      <c r="A135" s="22"/>
      <c r="B135" s="21"/>
      <c r="C135" s="27"/>
      <c r="D135" s="6"/>
      <c r="E135" s="7">
        <f>SUM(E132:E134)</f>
        <v>4861</v>
      </c>
      <c r="F135" s="7">
        <f>SUM(F132:F134)</f>
        <v>4936</v>
      </c>
      <c r="G135" s="7">
        <f>SUM(G132:G134)</f>
        <v>4858</v>
      </c>
      <c r="H135" s="26">
        <f>G135*3+F135*2+E135</f>
        <v>29307</v>
      </c>
      <c r="I135" s="12">
        <v>6</v>
      </c>
      <c r="J135" s="12">
        <v>2129.1</v>
      </c>
      <c r="K135" s="26">
        <f>H135/I135/J135</f>
        <v>2.29416185242591</v>
      </c>
    </row>
    <row r="136" ht="25" customHeight="1" spans="1:11">
      <c r="A136" s="22"/>
      <c r="B136" s="21"/>
      <c r="C136" s="27" t="s">
        <v>148</v>
      </c>
      <c r="D136" s="6" t="s">
        <v>149</v>
      </c>
      <c r="E136" s="7">
        <v>1379</v>
      </c>
      <c r="F136" s="7">
        <v>1450</v>
      </c>
      <c r="G136" s="7">
        <v>1448</v>
      </c>
      <c r="H136" s="12" t="s">
        <v>5</v>
      </c>
      <c r="I136" s="12" t="s">
        <v>6</v>
      </c>
      <c r="J136" s="12" t="s">
        <v>13</v>
      </c>
      <c r="K136" s="12" t="s">
        <v>14</v>
      </c>
    </row>
    <row r="137" ht="25" customHeight="1" spans="1:11">
      <c r="A137" s="22"/>
      <c r="B137" s="21"/>
      <c r="C137" s="32"/>
      <c r="D137" s="6"/>
      <c r="E137" s="7">
        <v>1379</v>
      </c>
      <c r="F137" s="7">
        <v>1450</v>
      </c>
      <c r="G137" s="7">
        <v>1448</v>
      </c>
      <c r="H137" s="26">
        <f>G137*3+F137*2+E137</f>
        <v>8623</v>
      </c>
      <c r="I137" s="12">
        <v>6</v>
      </c>
      <c r="J137" s="12">
        <v>2129.1</v>
      </c>
      <c r="K137" s="26">
        <f>H137/I137/J137</f>
        <v>0.675011350648944</v>
      </c>
    </row>
    <row r="138" ht="25" customHeight="1" spans="1:7">
      <c r="A138" s="22"/>
      <c r="B138" s="21"/>
      <c r="C138" s="32" t="s">
        <v>150</v>
      </c>
      <c r="D138" s="6" t="s">
        <v>151</v>
      </c>
      <c r="E138" s="7">
        <v>1533</v>
      </c>
      <c r="F138" s="7">
        <v>1485</v>
      </c>
      <c r="G138" s="7">
        <v>1408</v>
      </c>
    </row>
    <row r="139" ht="25" customHeight="1" spans="1:11">
      <c r="A139" s="22"/>
      <c r="B139" s="21"/>
      <c r="C139" s="33"/>
      <c r="D139" s="6" t="s">
        <v>152</v>
      </c>
      <c r="E139" s="7">
        <v>1597</v>
      </c>
      <c r="F139" s="7">
        <v>1490</v>
      </c>
      <c r="G139" s="7">
        <v>1434</v>
      </c>
      <c r="H139" s="12" t="s">
        <v>5</v>
      </c>
      <c r="I139" s="12" t="s">
        <v>6</v>
      </c>
      <c r="J139" s="12" t="s">
        <v>13</v>
      </c>
      <c r="K139" s="12" t="s">
        <v>14</v>
      </c>
    </row>
    <row r="140" ht="25" customHeight="1" spans="1:11">
      <c r="A140" s="22"/>
      <c r="B140" s="21"/>
      <c r="C140" s="34"/>
      <c r="D140" s="6"/>
      <c r="E140" s="7">
        <f>SUM(E138:E139)</f>
        <v>3130</v>
      </c>
      <c r="F140" s="7">
        <f>SUM(F138:F139)</f>
        <v>2975</v>
      </c>
      <c r="G140" s="7">
        <f>SUM(G138:G139)</f>
        <v>2842</v>
      </c>
      <c r="H140" s="26">
        <f>G140*3+F140*2+E140</f>
        <v>17606</v>
      </c>
      <c r="I140" s="12">
        <v>6</v>
      </c>
      <c r="J140" s="12">
        <v>2129.1</v>
      </c>
      <c r="K140" s="26">
        <f>H140/I140/J140</f>
        <v>1.37820362281402</v>
      </c>
    </row>
    <row r="141" ht="25" customHeight="1" spans="1:7">
      <c r="A141" s="22"/>
      <c r="B141" s="21"/>
      <c r="C141" s="32" t="s">
        <v>153</v>
      </c>
      <c r="D141" s="6" t="s">
        <v>154</v>
      </c>
      <c r="E141" s="7">
        <v>1479</v>
      </c>
      <c r="F141" s="7">
        <v>1517</v>
      </c>
      <c r="G141" s="7">
        <v>1465</v>
      </c>
    </row>
    <row r="142" ht="25" customHeight="1" spans="1:7">
      <c r="A142" s="22"/>
      <c r="B142" s="21"/>
      <c r="C142" s="34"/>
      <c r="D142" s="6" t="s">
        <v>155</v>
      </c>
      <c r="E142" s="7">
        <v>1847</v>
      </c>
      <c r="F142" s="7">
        <v>1930</v>
      </c>
      <c r="G142" s="7">
        <v>1946</v>
      </c>
    </row>
    <row r="143" ht="25" customHeight="1" spans="1:11">
      <c r="A143" s="22"/>
      <c r="B143" s="21"/>
      <c r="C143" s="33"/>
      <c r="D143" s="6" t="s">
        <v>156</v>
      </c>
      <c r="E143" s="7">
        <v>1454</v>
      </c>
      <c r="F143" s="7">
        <v>1438</v>
      </c>
      <c r="G143" s="7">
        <v>1416</v>
      </c>
      <c r="H143" s="12" t="s">
        <v>5</v>
      </c>
      <c r="I143" s="12" t="s">
        <v>6</v>
      </c>
      <c r="J143" s="12" t="s">
        <v>13</v>
      </c>
      <c r="K143" s="12" t="s">
        <v>14</v>
      </c>
    </row>
    <row r="144" ht="25" customHeight="1" spans="1:11">
      <c r="A144" s="22"/>
      <c r="B144" s="21"/>
      <c r="C144" s="21"/>
      <c r="D144" s="7"/>
      <c r="E144" s="7">
        <f>SUM(E141:E143)</f>
        <v>4780</v>
      </c>
      <c r="F144" s="7">
        <f>SUM(F141:F143)</f>
        <v>4885</v>
      </c>
      <c r="G144" s="7">
        <f>SUM(G141:G143)</f>
        <v>4827</v>
      </c>
      <c r="H144" s="26">
        <f>G144*3+F144*2+E144</f>
        <v>29031</v>
      </c>
      <c r="I144" s="12">
        <v>6</v>
      </c>
      <c r="J144" s="12">
        <v>2129.1</v>
      </c>
      <c r="K144" s="26">
        <f>H144/I144/J144</f>
        <v>2.27255647926354</v>
      </c>
    </row>
    <row r="145" ht="25" customHeight="1" spans="1:11">
      <c r="A145" s="22"/>
      <c r="B145" s="12" t="s">
        <v>137</v>
      </c>
      <c r="C145" s="12"/>
      <c r="D145" s="12"/>
      <c r="E145" s="3">
        <f>SUM(E131,E135,E137,E140,E144)</f>
        <v>18997</v>
      </c>
      <c r="F145" s="7">
        <f>SUM(F131,F135,F137,F140,F144)</f>
        <v>20739</v>
      </c>
      <c r="G145" s="3">
        <f>SUM(G131,G135,G137,G140,G144)</f>
        <v>20542</v>
      </c>
      <c r="H145" s="12">
        <f>G145*3+F145*2+E145</f>
        <v>122101</v>
      </c>
      <c r="I145" s="12">
        <v>6</v>
      </c>
      <c r="J145" s="12">
        <v>2129.1</v>
      </c>
      <c r="K145" s="12">
        <f>H145/I145/J145</f>
        <v>9.55810749455952</v>
      </c>
    </row>
    <row r="146" ht="25" customHeight="1" spans="1:7">
      <c r="A146" s="22"/>
      <c r="B146" s="21" t="s">
        <v>157</v>
      </c>
      <c r="C146" s="21" t="s">
        <v>158</v>
      </c>
      <c r="D146" s="7" t="s">
        <v>159</v>
      </c>
      <c r="E146" s="7">
        <v>1895</v>
      </c>
      <c r="F146" s="7">
        <v>1946</v>
      </c>
      <c r="G146" s="7">
        <v>1844</v>
      </c>
    </row>
    <row r="147" ht="25" customHeight="1" spans="1:7">
      <c r="A147" s="22"/>
      <c r="B147" s="21"/>
      <c r="C147" s="35"/>
      <c r="D147" s="6" t="s">
        <v>143</v>
      </c>
      <c r="E147" s="7">
        <v>1888</v>
      </c>
      <c r="F147" s="7">
        <v>1763</v>
      </c>
      <c r="G147" s="7">
        <v>2075</v>
      </c>
    </row>
    <row r="148" ht="25" customHeight="1" spans="1:7">
      <c r="A148" s="22"/>
      <c r="B148" s="21"/>
      <c r="C148" s="35"/>
      <c r="D148" s="6" t="s">
        <v>160</v>
      </c>
      <c r="E148" s="7">
        <v>2256</v>
      </c>
      <c r="F148" s="7">
        <v>2111</v>
      </c>
      <c r="G148" s="7">
        <v>1946</v>
      </c>
    </row>
    <row r="149" ht="25" customHeight="1" spans="1:7">
      <c r="A149" s="22"/>
      <c r="B149" s="21"/>
      <c r="C149" s="35"/>
      <c r="D149" s="6" t="s">
        <v>161</v>
      </c>
      <c r="E149" s="7">
        <v>1046</v>
      </c>
      <c r="F149" s="7">
        <v>1076</v>
      </c>
      <c r="G149" s="7">
        <v>901</v>
      </c>
    </row>
    <row r="150" ht="25" customHeight="1" spans="1:7">
      <c r="A150" s="22"/>
      <c r="B150" s="21"/>
      <c r="C150" s="35"/>
      <c r="D150" s="6" t="s">
        <v>162</v>
      </c>
      <c r="E150" s="7">
        <v>1614</v>
      </c>
      <c r="F150" s="7">
        <v>1705</v>
      </c>
      <c r="G150" s="7">
        <v>1630</v>
      </c>
    </row>
    <row r="151" ht="25" customHeight="1" spans="1:7">
      <c r="A151" s="22"/>
      <c r="B151" s="21"/>
      <c r="C151" s="35"/>
      <c r="D151" s="6" t="s">
        <v>163</v>
      </c>
      <c r="E151" s="7">
        <v>2487</v>
      </c>
      <c r="F151" s="7">
        <v>2444</v>
      </c>
      <c r="G151" s="7">
        <v>2396</v>
      </c>
    </row>
    <row r="152" ht="25" customHeight="1" spans="1:7">
      <c r="A152" s="22"/>
      <c r="B152" s="21"/>
      <c r="C152" s="35"/>
      <c r="D152" s="6" t="s">
        <v>164</v>
      </c>
      <c r="E152" s="7">
        <v>2017</v>
      </c>
      <c r="F152" s="7">
        <v>2113</v>
      </c>
      <c r="G152" s="7">
        <v>1999</v>
      </c>
    </row>
    <row r="153" ht="25" customHeight="1" spans="1:7">
      <c r="A153" s="22"/>
      <c r="B153" s="21"/>
      <c r="C153" s="35"/>
      <c r="D153" s="6" t="s">
        <v>165</v>
      </c>
      <c r="E153" s="7">
        <v>1421</v>
      </c>
      <c r="F153" s="7">
        <v>1291</v>
      </c>
      <c r="G153" s="7">
        <v>1369</v>
      </c>
    </row>
    <row r="154" ht="25" customHeight="1" spans="1:7">
      <c r="A154" s="22"/>
      <c r="B154" s="21"/>
      <c r="C154" s="35"/>
      <c r="D154" s="6" t="s">
        <v>166</v>
      </c>
      <c r="E154" s="7">
        <v>1377</v>
      </c>
      <c r="F154" s="7">
        <v>1327</v>
      </c>
      <c r="G154" s="7">
        <v>1427</v>
      </c>
    </row>
    <row r="155" ht="25" customHeight="1" spans="1:7">
      <c r="A155" s="22"/>
      <c r="B155" s="21"/>
      <c r="C155" s="35"/>
      <c r="D155" s="6" t="s">
        <v>167</v>
      </c>
      <c r="E155" s="7">
        <v>1474</v>
      </c>
      <c r="F155" s="7">
        <v>1425</v>
      </c>
      <c r="G155" s="7">
        <v>1275</v>
      </c>
    </row>
    <row r="156" ht="25" customHeight="1" spans="1:7">
      <c r="A156" s="22"/>
      <c r="B156" s="21"/>
      <c r="C156" s="35"/>
      <c r="D156" s="6" t="s">
        <v>168</v>
      </c>
      <c r="E156" s="7">
        <v>1447</v>
      </c>
      <c r="F156" s="7">
        <v>1524</v>
      </c>
      <c r="G156" s="7">
        <v>1550</v>
      </c>
    </row>
    <row r="157" ht="25" customHeight="1" spans="1:11">
      <c r="A157" s="22"/>
      <c r="B157" s="21"/>
      <c r="C157" s="35"/>
      <c r="D157" s="6" t="s">
        <v>169</v>
      </c>
      <c r="E157" s="7" t="s">
        <v>74</v>
      </c>
      <c r="F157" s="7" t="s">
        <v>75</v>
      </c>
      <c r="G157" s="7">
        <v>688</v>
      </c>
      <c r="H157" s="12" t="s">
        <v>5</v>
      </c>
      <c r="I157" s="12" t="s">
        <v>6</v>
      </c>
      <c r="J157" s="12" t="s">
        <v>13</v>
      </c>
      <c r="K157" s="12" t="s">
        <v>14</v>
      </c>
    </row>
    <row r="158" ht="25" customHeight="1" spans="1:11">
      <c r="A158" s="22"/>
      <c r="B158" s="21"/>
      <c r="C158" s="35"/>
      <c r="D158" s="7" t="s">
        <v>14</v>
      </c>
      <c r="E158" s="7">
        <f>SUM(E146:E157)</f>
        <v>18922</v>
      </c>
      <c r="F158" s="7">
        <f>SUM(F146:F157)</f>
        <v>18725</v>
      </c>
      <c r="G158" s="7">
        <f>SUM(G146:G157)</f>
        <v>19100</v>
      </c>
      <c r="H158" s="26">
        <f>G158*3+F158*2+E158</f>
        <v>113672</v>
      </c>
      <c r="I158" s="26">
        <v>6</v>
      </c>
      <c r="J158" s="12">
        <v>2129.1</v>
      </c>
      <c r="K158" s="26">
        <f>H158/I158/J158</f>
        <v>8.89828252939427</v>
      </c>
    </row>
    <row r="159" ht="25" customHeight="1" spans="1:11">
      <c r="A159" s="22"/>
      <c r="B159" s="21"/>
      <c r="C159" s="35" t="s">
        <v>170</v>
      </c>
      <c r="D159" s="6" t="s">
        <v>171</v>
      </c>
      <c r="E159" s="7">
        <v>2075</v>
      </c>
      <c r="F159" s="7">
        <v>1991</v>
      </c>
      <c r="G159" s="7">
        <v>1734</v>
      </c>
      <c r="H159" s="12" t="s">
        <v>5</v>
      </c>
      <c r="I159" s="12" t="s">
        <v>6</v>
      </c>
      <c r="J159" s="12" t="s">
        <v>13</v>
      </c>
      <c r="K159" s="12" t="s">
        <v>14</v>
      </c>
    </row>
    <row r="160" ht="25" customHeight="1" spans="1:11">
      <c r="A160" s="22"/>
      <c r="B160" s="21"/>
      <c r="C160" s="32"/>
      <c r="D160" s="7" t="s">
        <v>14</v>
      </c>
      <c r="E160" s="7">
        <v>2075</v>
      </c>
      <c r="F160" s="7">
        <v>1991</v>
      </c>
      <c r="G160" s="7">
        <v>1734</v>
      </c>
      <c r="H160" s="26">
        <f>G160*3+F160*2+E160</f>
        <v>11259</v>
      </c>
      <c r="I160" s="26">
        <v>6</v>
      </c>
      <c r="J160" s="12">
        <v>2129.1</v>
      </c>
      <c r="K160" s="26">
        <f>H160/I160/J160</f>
        <v>0.881358320417078</v>
      </c>
    </row>
    <row r="161" ht="25" customHeight="1" spans="1:7">
      <c r="A161" s="22"/>
      <c r="B161" s="21"/>
      <c r="C161" s="32" t="s">
        <v>172</v>
      </c>
      <c r="D161" s="7" t="s">
        <v>173</v>
      </c>
      <c r="E161" s="7">
        <v>1266</v>
      </c>
      <c r="F161" s="7">
        <v>1299</v>
      </c>
      <c r="G161" s="7">
        <v>1357</v>
      </c>
    </row>
    <row r="162" ht="25" customHeight="1" spans="1:7">
      <c r="A162" s="22"/>
      <c r="B162" s="21"/>
      <c r="C162" s="34"/>
      <c r="D162" s="7" t="s">
        <v>174</v>
      </c>
      <c r="E162" s="7">
        <v>1358</v>
      </c>
      <c r="F162" s="7">
        <v>1254</v>
      </c>
      <c r="G162" s="7">
        <v>1390</v>
      </c>
    </row>
    <row r="163" ht="25" customHeight="1" spans="1:11">
      <c r="A163" s="22"/>
      <c r="B163" s="21"/>
      <c r="C163" s="33"/>
      <c r="D163" s="7" t="s">
        <v>175</v>
      </c>
      <c r="E163" s="7">
        <v>1382</v>
      </c>
      <c r="F163" s="7">
        <v>1339</v>
      </c>
      <c r="G163" s="7">
        <v>1389</v>
      </c>
      <c r="H163" s="12" t="s">
        <v>5</v>
      </c>
      <c r="I163" s="12" t="s">
        <v>6</v>
      </c>
      <c r="J163" s="12" t="s">
        <v>13</v>
      </c>
      <c r="K163" s="12" t="s">
        <v>14</v>
      </c>
    </row>
    <row r="164" ht="25" customHeight="1" spans="1:11">
      <c r="A164" s="22"/>
      <c r="B164" s="21"/>
      <c r="C164" s="27"/>
      <c r="D164" s="7" t="s">
        <v>14</v>
      </c>
      <c r="E164" s="7">
        <f>SUM(E161:E163)</f>
        <v>4006</v>
      </c>
      <c r="F164" s="7">
        <f>SUM(F161:F163)</f>
        <v>3892</v>
      </c>
      <c r="G164" s="7">
        <f>SUM(G161:G163)</f>
        <v>4136</v>
      </c>
      <c r="H164" s="26">
        <f>G164*3+F164*2+E164</f>
        <v>24198</v>
      </c>
      <c r="I164" s="26">
        <v>6</v>
      </c>
      <c r="J164" s="12">
        <v>2129.1</v>
      </c>
      <c r="K164" s="26">
        <f>H164/I164/J164</f>
        <v>1.89422760790945</v>
      </c>
    </row>
    <row r="165" ht="25" customHeight="1" spans="1:11">
      <c r="A165" s="22"/>
      <c r="B165" s="21"/>
      <c r="C165" s="27" t="s">
        <v>176</v>
      </c>
      <c r="D165" s="7" t="s">
        <v>177</v>
      </c>
      <c r="E165" s="7">
        <v>1102</v>
      </c>
      <c r="F165" s="7">
        <v>1163</v>
      </c>
      <c r="G165" s="7">
        <v>1183</v>
      </c>
      <c r="H165" s="12" t="s">
        <v>5</v>
      </c>
      <c r="I165" s="12" t="s">
        <v>6</v>
      </c>
      <c r="J165" s="12" t="s">
        <v>13</v>
      </c>
      <c r="K165" s="12" t="s">
        <v>14</v>
      </c>
    </row>
    <row r="166" ht="25" customHeight="1" spans="1:11">
      <c r="A166" s="22"/>
      <c r="B166" s="21"/>
      <c r="C166" s="27"/>
      <c r="D166" s="7" t="s">
        <v>14</v>
      </c>
      <c r="E166" s="7">
        <v>1102</v>
      </c>
      <c r="F166" s="7">
        <v>1163</v>
      </c>
      <c r="G166" s="7">
        <v>1183</v>
      </c>
      <c r="H166" s="26">
        <f>G165*3+F165*2+E165</f>
        <v>6977</v>
      </c>
      <c r="I166" s="26">
        <v>6</v>
      </c>
      <c r="J166" s="12">
        <v>2129.1</v>
      </c>
      <c r="K166" s="26">
        <f>H166/I166/J166</f>
        <v>0.546161915050178</v>
      </c>
    </row>
    <row r="167" ht="25" customHeight="1" spans="1:11">
      <c r="A167" s="22"/>
      <c r="B167" s="21"/>
      <c r="C167" s="27" t="s">
        <v>178</v>
      </c>
      <c r="D167" s="7" t="s">
        <v>179</v>
      </c>
      <c r="E167" s="7">
        <v>1961</v>
      </c>
      <c r="F167" s="7">
        <v>2316</v>
      </c>
      <c r="G167" s="7">
        <v>1496</v>
      </c>
      <c r="H167" s="12" t="s">
        <v>5</v>
      </c>
      <c r="I167" s="12" t="s">
        <v>6</v>
      </c>
      <c r="J167" s="12" t="s">
        <v>13</v>
      </c>
      <c r="K167" s="12" t="s">
        <v>14</v>
      </c>
    </row>
    <row r="168" ht="25" customHeight="1" spans="1:11">
      <c r="A168" s="22"/>
      <c r="B168" s="21"/>
      <c r="C168" s="27"/>
      <c r="D168" s="7" t="s">
        <v>14</v>
      </c>
      <c r="E168" s="7">
        <v>1961</v>
      </c>
      <c r="F168" s="7">
        <v>2316</v>
      </c>
      <c r="G168" s="7">
        <v>1496</v>
      </c>
      <c r="H168" s="26">
        <f>G168*3+F168*2+E168</f>
        <v>11081</v>
      </c>
      <c r="I168" s="26">
        <v>6</v>
      </c>
      <c r="J168" s="12">
        <v>2129.1</v>
      </c>
      <c r="K168" s="26">
        <f>H168/I168/J168</f>
        <v>0.8674244203341</v>
      </c>
    </row>
    <row r="169" ht="25" customHeight="1" spans="1:7">
      <c r="A169" s="22"/>
      <c r="B169" s="21"/>
      <c r="C169" s="27" t="s">
        <v>180</v>
      </c>
      <c r="D169" s="28" t="s">
        <v>97</v>
      </c>
      <c r="E169" s="29"/>
      <c r="F169" s="29"/>
      <c r="G169" s="30"/>
    </row>
    <row r="170" ht="25" customHeight="1" spans="1:7">
      <c r="A170" s="22"/>
      <c r="B170" s="21"/>
      <c r="C170" s="32" t="s">
        <v>181</v>
      </c>
      <c r="D170" s="7" t="s">
        <v>182</v>
      </c>
      <c r="E170" s="7">
        <v>1446</v>
      </c>
      <c r="F170" s="7">
        <v>1423</v>
      </c>
      <c r="G170" s="7">
        <v>1712</v>
      </c>
    </row>
    <row r="171" ht="25" customHeight="1" spans="1:7">
      <c r="A171" s="22"/>
      <c r="B171" s="21"/>
      <c r="C171" s="34"/>
      <c r="D171" s="7" t="s">
        <v>183</v>
      </c>
      <c r="E171" s="7">
        <v>1507</v>
      </c>
      <c r="F171" s="7">
        <v>1406</v>
      </c>
      <c r="G171" s="7">
        <v>1379</v>
      </c>
    </row>
    <row r="172" ht="25" customHeight="1" spans="1:11">
      <c r="A172" s="22"/>
      <c r="B172" s="21"/>
      <c r="C172" s="33"/>
      <c r="D172" s="7" t="s">
        <v>184</v>
      </c>
      <c r="E172" s="7">
        <v>1235</v>
      </c>
      <c r="F172" s="7">
        <v>1292</v>
      </c>
      <c r="G172" s="7">
        <v>1329</v>
      </c>
      <c r="H172" s="12" t="s">
        <v>5</v>
      </c>
      <c r="I172" s="12" t="s">
        <v>6</v>
      </c>
      <c r="J172" s="12" t="s">
        <v>13</v>
      </c>
      <c r="K172" s="12" t="s">
        <v>14</v>
      </c>
    </row>
    <row r="173" ht="25" customHeight="1" spans="1:11">
      <c r="A173" s="22"/>
      <c r="B173" s="21"/>
      <c r="C173" s="21"/>
      <c r="D173" s="7" t="s">
        <v>14</v>
      </c>
      <c r="E173" s="7">
        <f>SUM(E170:E172)</f>
        <v>4188</v>
      </c>
      <c r="F173" s="7">
        <f>SUM(F170:F172)</f>
        <v>4121</v>
      </c>
      <c r="G173" s="7">
        <f>SUM(G170:G172)</f>
        <v>4420</v>
      </c>
      <c r="H173" s="26">
        <f>G173*3+F173*2+E173</f>
        <v>25690</v>
      </c>
      <c r="I173" s="26">
        <v>6</v>
      </c>
      <c r="J173" s="12">
        <v>2129.1</v>
      </c>
      <c r="K173" s="26">
        <f>H173/I173/J173</f>
        <v>2.01102187152631</v>
      </c>
    </row>
    <row r="174" ht="25" customHeight="1" spans="1:14">
      <c r="A174" s="22"/>
      <c r="B174" s="12" t="s">
        <v>137</v>
      </c>
      <c r="C174" s="12"/>
      <c r="D174" s="26"/>
      <c r="E174" s="7">
        <f>SUM(E158,E160,E164,E166,E168,E173)</f>
        <v>32254</v>
      </c>
      <c r="F174" s="7">
        <f>SUM(F158,F160,F164,F166,F168,F173)</f>
        <v>32208</v>
      </c>
      <c r="G174" s="7">
        <f>SUM(G158,G160,G164,G166,G168,G173)</f>
        <v>32069</v>
      </c>
      <c r="H174" s="12">
        <f>G174*3+F174*2+E174</f>
        <v>192877</v>
      </c>
      <c r="I174" s="12">
        <v>6</v>
      </c>
      <c r="J174" s="12">
        <v>2129.1</v>
      </c>
      <c r="K174" s="12">
        <f>H174/I174/J174</f>
        <v>15.0984766646314</v>
      </c>
      <c r="M174" s="48" t="s">
        <v>185</v>
      </c>
      <c r="N174" s="43"/>
    </row>
    <row r="175" ht="25" customHeight="1" spans="1:7">
      <c r="A175" s="22"/>
      <c r="B175" s="36" t="s">
        <v>186</v>
      </c>
      <c r="C175" s="37" t="s">
        <v>187</v>
      </c>
      <c r="D175" s="7" t="s">
        <v>188</v>
      </c>
      <c r="E175" s="7">
        <v>784</v>
      </c>
      <c r="F175" s="7">
        <v>824</v>
      </c>
      <c r="G175" s="7">
        <v>796</v>
      </c>
    </row>
    <row r="176" ht="25" customHeight="1" spans="1:7">
      <c r="A176" s="22"/>
      <c r="B176" s="38"/>
      <c r="C176" s="39"/>
      <c r="D176" s="7" t="s">
        <v>189</v>
      </c>
      <c r="E176" s="7">
        <v>824</v>
      </c>
      <c r="F176" s="7">
        <v>849</v>
      </c>
      <c r="G176" s="7">
        <v>804</v>
      </c>
    </row>
    <row r="177" ht="25" customHeight="1" spans="1:11">
      <c r="A177" s="22"/>
      <c r="B177" s="38"/>
      <c r="C177" s="40"/>
      <c r="D177" s="7" t="s">
        <v>190</v>
      </c>
      <c r="E177" s="7">
        <v>853</v>
      </c>
      <c r="F177" s="7">
        <v>845</v>
      </c>
      <c r="G177" s="7">
        <v>804</v>
      </c>
      <c r="H177" s="12" t="s">
        <v>5</v>
      </c>
      <c r="I177" s="12" t="s">
        <v>6</v>
      </c>
      <c r="J177" s="12" t="s">
        <v>13</v>
      </c>
      <c r="K177" s="12" t="s">
        <v>14</v>
      </c>
    </row>
    <row r="178" ht="25" customHeight="1" spans="1:11">
      <c r="A178" s="22"/>
      <c r="B178" s="38"/>
      <c r="C178" s="41"/>
      <c r="D178" s="7" t="s">
        <v>14</v>
      </c>
      <c r="E178" s="7">
        <f>SUM(E175:E177)</f>
        <v>2461</v>
      </c>
      <c r="F178" s="7">
        <f>SUM(F175:F177)</f>
        <v>2518</v>
      </c>
      <c r="G178" s="7">
        <f>SUM(G175:G177)</f>
        <v>2404</v>
      </c>
      <c r="H178" s="26">
        <f>G178*3+F178*2+E178</f>
        <v>14709</v>
      </c>
      <c r="I178" s="26">
        <v>6</v>
      </c>
      <c r="J178" s="12">
        <v>2129.1</v>
      </c>
      <c r="K178" s="26">
        <f>H178/I178/J178</f>
        <v>1.15142548494669</v>
      </c>
    </row>
    <row r="179" ht="25" customHeight="1" spans="1:7">
      <c r="A179" s="22"/>
      <c r="B179" s="38"/>
      <c r="C179" s="3" t="s">
        <v>191</v>
      </c>
      <c r="D179" s="28" t="s">
        <v>97</v>
      </c>
      <c r="E179" s="29"/>
      <c r="F179" s="29"/>
      <c r="G179" s="30"/>
    </row>
    <row r="180" ht="25" customHeight="1" spans="1:7">
      <c r="A180" s="22"/>
      <c r="B180" s="38"/>
      <c r="C180" s="32" t="s">
        <v>192</v>
      </c>
      <c r="D180" s="7" t="s">
        <v>193</v>
      </c>
      <c r="E180" s="7">
        <v>741</v>
      </c>
      <c r="F180" s="7">
        <v>659</v>
      </c>
      <c r="G180" s="7">
        <v>594</v>
      </c>
    </row>
    <row r="181" ht="25" customHeight="1" spans="1:7">
      <c r="A181" s="22"/>
      <c r="B181" s="38"/>
      <c r="C181" s="34"/>
      <c r="D181" s="7" t="s">
        <v>194</v>
      </c>
      <c r="E181" s="7">
        <v>932</v>
      </c>
      <c r="F181" s="7">
        <v>813</v>
      </c>
      <c r="G181" s="7">
        <v>751</v>
      </c>
    </row>
    <row r="182" ht="25" customHeight="1" spans="1:7">
      <c r="A182" s="22"/>
      <c r="B182" s="38"/>
      <c r="C182" s="34"/>
      <c r="D182" s="7" t="s">
        <v>195</v>
      </c>
      <c r="E182" s="7">
        <v>875</v>
      </c>
      <c r="F182" s="7">
        <v>772</v>
      </c>
      <c r="G182" s="7">
        <v>761</v>
      </c>
    </row>
    <row r="183" ht="25" customHeight="1" spans="1:7">
      <c r="A183" s="22"/>
      <c r="B183" s="38"/>
      <c r="C183" s="34"/>
      <c r="D183" s="7" t="s">
        <v>196</v>
      </c>
      <c r="E183" s="7">
        <v>894</v>
      </c>
      <c r="F183" s="7">
        <v>820</v>
      </c>
      <c r="G183" s="7">
        <v>752</v>
      </c>
    </row>
    <row r="184" ht="25" customHeight="1" spans="1:11">
      <c r="A184" s="22"/>
      <c r="B184" s="38"/>
      <c r="C184" s="33"/>
      <c r="D184" s="7" t="s">
        <v>197</v>
      </c>
      <c r="E184" s="7">
        <v>868</v>
      </c>
      <c r="F184" s="7">
        <v>847</v>
      </c>
      <c r="G184" s="7">
        <v>711</v>
      </c>
      <c r="H184" s="12" t="s">
        <v>5</v>
      </c>
      <c r="I184" s="12" t="s">
        <v>6</v>
      </c>
      <c r="J184" s="12" t="s">
        <v>13</v>
      </c>
      <c r="K184" s="12" t="s">
        <v>14</v>
      </c>
    </row>
    <row r="185" ht="25" customHeight="1" spans="1:11">
      <c r="A185" s="22"/>
      <c r="B185" s="38"/>
      <c r="C185" s="33"/>
      <c r="D185" s="7" t="s">
        <v>14</v>
      </c>
      <c r="E185" s="7">
        <f>SUM(E180:E184)</f>
        <v>4310</v>
      </c>
      <c r="F185" s="7">
        <f>SUM(F180:F184)</f>
        <v>3911</v>
      </c>
      <c r="G185" s="7">
        <f>SUM(G180:G184)</f>
        <v>3569</v>
      </c>
      <c r="H185" s="26">
        <f>G185*3+F185*2+E185</f>
        <v>22839</v>
      </c>
      <c r="I185" s="26">
        <v>6</v>
      </c>
      <c r="J185" s="12">
        <v>2129.1</v>
      </c>
      <c r="K185" s="26">
        <f>H185/I185/J185</f>
        <v>1.78784462918604</v>
      </c>
    </row>
    <row r="186" ht="25" customHeight="1" spans="1:11">
      <c r="A186" s="22"/>
      <c r="B186" s="38"/>
      <c r="C186" s="27" t="s">
        <v>198</v>
      </c>
      <c r="D186" s="7" t="s">
        <v>199</v>
      </c>
      <c r="E186" s="7" t="s">
        <v>74</v>
      </c>
      <c r="F186" s="7" t="s">
        <v>75</v>
      </c>
      <c r="G186" s="7">
        <v>242</v>
      </c>
      <c r="H186" s="12" t="s">
        <v>5</v>
      </c>
      <c r="I186" s="12" t="s">
        <v>6</v>
      </c>
      <c r="J186" s="12" t="s">
        <v>13</v>
      </c>
      <c r="K186" s="12" t="s">
        <v>14</v>
      </c>
    </row>
    <row r="187" ht="25" customHeight="1" spans="1:11">
      <c r="A187" s="22"/>
      <c r="B187" s="38"/>
      <c r="C187" s="27"/>
      <c r="D187" s="28" t="s">
        <v>14</v>
      </c>
      <c r="E187" s="29"/>
      <c r="F187" s="29"/>
      <c r="G187" s="30"/>
      <c r="H187" s="26">
        <f>G186*3</f>
        <v>726</v>
      </c>
      <c r="I187" s="26">
        <v>6</v>
      </c>
      <c r="J187" s="12">
        <v>2129.1</v>
      </c>
      <c r="K187" s="26">
        <f>H187/I187/J187</f>
        <v>0.0568315250575361</v>
      </c>
    </row>
    <row r="188" ht="25" customHeight="1" spans="1:11">
      <c r="A188" s="22"/>
      <c r="B188" s="38"/>
      <c r="C188" s="27" t="s">
        <v>200</v>
      </c>
      <c r="D188" s="7" t="s">
        <v>201</v>
      </c>
      <c r="E188" s="7">
        <v>761</v>
      </c>
      <c r="F188" s="7">
        <v>757</v>
      </c>
      <c r="G188" s="7">
        <v>687</v>
      </c>
      <c r="H188" s="12" t="s">
        <v>5</v>
      </c>
      <c r="I188" s="12" t="s">
        <v>6</v>
      </c>
      <c r="J188" s="12" t="s">
        <v>13</v>
      </c>
      <c r="K188" s="12" t="s">
        <v>14</v>
      </c>
    </row>
    <row r="189" ht="25" customHeight="1" spans="1:11">
      <c r="A189" s="22"/>
      <c r="B189" s="38"/>
      <c r="C189" s="27"/>
      <c r="D189" s="28" t="s">
        <v>14</v>
      </c>
      <c r="E189" s="29"/>
      <c r="F189" s="29"/>
      <c r="G189" s="30"/>
      <c r="H189" s="26">
        <f>G188*3+F188*2+E188</f>
        <v>4336</v>
      </c>
      <c r="I189" s="26">
        <v>6</v>
      </c>
      <c r="J189" s="12">
        <v>2129.1</v>
      </c>
      <c r="K189" s="26">
        <f>H189/I189/J189</f>
        <v>0.33942354359432</v>
      </c>
    </row>
    <row r="190" ht="25" customHeight="1" spans="1:11">
      <c r="A190" s="22"/>
      <c r="B190" s="38"/>
      <c r="C190" s="27" t="s">
        <v>202</v>
      </c>
      <c r="D190" s="7" t="s">
        <v>203</v>
      </c>
      <c r="E190" s="7">
        <v>723</v>
      </c>
      <c r="F190" s="7">
        <v>668</v>
      </c>
      <c r="G190" s="7">
        <v>658</v>
      </c>
      <c r="H190" s="12" t="s">
        <v>5</v>
      </c>
      <c r="I190" s="12" t="s">
        <v>6</v>
      </c>
      <c r="J190" s="12" t="s">
        <v>13</v>
      </c>
      <c r="K190" s="12" t="s">
        <v>14</v>
      </c>
    </row>
    <row r="191" ht="25" customHeight="1" spans="1:11">
      <c r="A191" s="22"/>
      <c r="B191" s="38"/>
      <c r="C191" s="27"/>
      <c r="D191" s="28" t="s">
        <v>14</v>
      </c>
      <c r="E191" s="29"/>
      <c r="F191" s="29"/>
      <c r="G191" s="30"/>
      <c r="H191" s="26">
        <f>G190*3+F190*2+E190</f>
        <v>4033</v>
      </c>
      <c r="I191" s="26">
        <v>6</v>
      </c>
      <c r="J191" s="12">
        <v>2129.1</v>
      </c>
      <c r="K191" s="26">
        <f>H191/I191/J191</f>
        <v>0.315704601318241</v>
      </c>
    </row>
    <row r="192" ht="25" customHeight="1" spans="1:11">
      <c r="A192" s="22"/>
      <c r="B192" s="38"/>
      <c r="C192" s="27" t="s">
        <v>204</v>
      </c>
      <c r="D192" s="7" t="s">
        <v>205</v>
      </c>
      <c r="E192" s="7" t="s">
        <v>74</v>
      </c>
      <c r="F192" s="7" t="s">
        <v>75</v>
      </c>
      <c r="G192" s="7">
        <v>708</v>
      </c>
      <c r="H192" s="12" t="s">
        <v>5</v>
      </c>
      <c r="I192" s="12" t="s">
        <v>6</v>
      </c>
      <c r="J192" s="12" t="s">
        <v>13</v>
      </c>
      <c r="K192" s="12" t="s">
        <v>14</v>
      </c>
    </row>
    <row r="193" ht="25" customHeight="1" spans="1:11">
      <c r="A193" s="22"/>
      <c r="B193" s="38"/>
      <c r="C193" s="32"/>
      <c r="D193" s="28" t="s">
        <v>14</v>
      </c>
      <c r="E193" s="29"/>
      <c r="F193" s="29"/>
      <c r="G193" s="30"/>
      <c r="H193" s="26">
        <f>G192*3</f>
        <v>2124</v>
      </c>
      <c r="I193" s="26">
        <v>6</v>
      </c>
      <c r="J193" s="12">
        <v>2129.1</v>
      </c>
      <c r="K193" s="26">
        <f>H193/I193/J193</f>
        <v>0.166267436945188</v>
      </c>
    </row>
    <row r="194" ht="25" customHeight="1" spans="1:7">
      <c r="A194" s="22"/>
      <c r="B194" s="38"/>
      <c r="C194" s="32" t="s">
        <v>206</v>
      </c>
      <c r="D194" s="7" t="s">
        <v>207</v>
      </c>
      <c r="E194" s="7">
        <v>573</v>
      </c>
      <c r="F194" s="7">
        <v>555</v>
      </c>
      <c r="G194" s="7">
        <v>682</v>
      </c>
    </row>
    <row r="195" ht="25" customHeight="1" spans="1:11">
      <c r="A195" s="22"/>
      <c r="B195" s="38"/>
      <c r="C195" s="33"/>
      <c r="D195" s="7" t="s">
        <v>208</v>
      </c>
      <c r="E195" s="7">
        <v>774</v>
      </c>
      <c r="F195" s="7">
        <v>685</v>
      </c>
      <c r="G195" s="7">
        <v>702</v>
      </c>
      <c r="H195" s="12" t="s">
        <v>5</v>
      </c>
      <c r="I195" s="12" t="s">
        <v>6</v>
      </c>
      <c r="J195" s="12" t="s">
        <v>13</v>
      </c>
      <c r="K195" s="12" t="s">
        <v>14</v>
      </c>
    </row>
    <row r="196" ht="25" customHeight="1" spans="1:11">
      <c r="A196" s="22"/>
      <c r="B196" s="38"/>
      <c r="C196" s="33"/>
      <c r="D196" s="7" t="s">
        <v>14</v>
      </c>
      <c r="E196" s="7">
        <f>SUM(E194:E195)</f>
        <v>1347</v>
      </c>
      <c r="F196" s="7">
        <f>SUM(F194:F195)</f>
        <v>1240</v>
      </c>
      <c r="G196" s="7">
        <f>SUM(G194:G195)</f>
        <v>1384</v>
      </c>
      <c r="H196" s="26">
        <f>G196*3+F196*2+E196</f>
        <v>7979</v>
      </c>
      <c r="I196" s="26">
        <v>6</v>
      </c>
      <c r="J196" s="12">
        <v>2129.1</v>
      </c>
      <c r="K196" s="26">
        <f>H196/I196/J196</f>
        <v>0.624598813270083</v>
      </c>
    </row>
    <row r="197" ht="25" customHeight="1" spans="1:11">
      <c r="A197" s="22"/>
      <c r="B197" s="38"/>
      <c r="C197" s="27" t="s">
        <v>209</v>
      </c>
      <c r="D197" s="7" t="s">
        <v>210</v>
      </c>
      <c r="E197" s="7">
        <v>589</v>
      </c>
      <c r="F197" s="7">
        <v>728</v>
      </c>
      <c r="G197" s="7">
        <v>808</v>
      </c>
      <c r="H197" s="12" t="s">
        <v>5</v>
      </c>
      <c r="I197" s="12" t="s">
        <v>6</v>
      </c>
      <c r="J197" s="12" t="s">
        <v>13</v>
      </c>
      <c r="K197" s="12" t="s">
        <v>14</v>
      </c>
    </row>
    <row r="198" ht="25" customHeight="1" spans="1:11">
      <c r="A198" s="22"/>
      <c r="B198" s="38"/>
      <c r="C198" s="3"/>
      <c r="D198" s="28" t="s">
        <v>14</v>
      </c>
      <c r="E198" s="29"/>
      <c r="F198" s="29"/>
      <c r="G198" s="30"/>
      <c r="H198" s="12">
        <f>G197*3+F197*2+E197</f>
        <v>4469</v>
      </c>
      <c r="I198" s="12">
        <v>6</v>
      </c>
      <c r="J198" s="12">
        <v>2129.1</v>
      </c>
      <c r="K198" s="12">
        <f>H198/I198/J198</f>
        <v>0.34983482848778</v>
      </c>
    </row>
    <row r="199" s="1" customFormat="1" ht="25" customHeight="1" spans="1:14">
      <c r="A199" s="44"/>
      <c r="B199" s="12" t="s">
        <v>137</v>
      </c>
      <c r="C199" s="12"/>
      <c r="D199" s="45"/>
      <c r="E199" s="24">
        <f>SUM(E178,E185,E188,E190,E196,E197)</f>
        <v>10191</v>
      </c>
      <c r="F199" s="24">
        <f>SUM(F178,F185,F188,F190,F196,F197)</f>
        <v>9822</v>
      </c>
      <c r="G199" s="24">
        <f>SUM(G178,G185,G187,G188,G190,G192,G196,G197)</f>
        <v>10218</v>
      </c>
      <c r="H199" s="12">
        <f>G199*3+F199*2+E199</f>
        <v>60489</v>
      </c>
      <c r="I199" s="12">
        <v>6</v>
      </c>
      <c r="J199" s="12">
        <v>2129.1</v>
      </c>
      <c r="K199" s="12">
        <f>H199/I199/J199</f>
        <v>4.73509933774834</v>
      </c>
      <c r="M199" s="48" t="s">
        <v>185</v>
      </c>
      <c r="N199" s="43"/>
    </row>
    <row r="200" ht="25" customHeight="1" spans="1:11">
      <c r="A200" s="22"/>
      <c r="B200" s="21" t="s">
        <v>211</v>
      </c>
      <c r="C200" s="27" t="s">
        <v>212</v>
      </c>
      <c r="D200" s="7" t="s">
        <v>213</v>
      </c>
      <c r="E200" s="7">
        <v>1737</v>
      </c>
      <c r="F200" s="7">
        <v>1684</v>
      </c>
      <c r="G200" s="7">
        <v>1589</v>
      </c>
      <c r="H200" s="12" t="s">
        <v>5</v>
      </c>
      <c r="I200" s="12" t="s">
        <v>6</v>
      </c>
      <c r="J200" s="12" t="s">
        <v>13</v>
      </c>
      <c r="K200" s="12" t="s">
        <v>14</v>
      </c>
    </row>
    <row r="201" ht="25" customHeight="1" spans="1:11">
      <c r="A201" s="22"/>
      <c r="B201" s="21"/>
      <c r="C201" s="27"/>
      <c r="D201" s="28" t="s">
        <v>14</v>
      </c>
      <c r="E201" s="29"/>
      <c r="F201" s="29"/>
      <c r="G201" s="30"/>
      <c r="H201" s="26">
        <f>G200*3+F200*2+E200</f>
        <v>9872</v>
      </c>
      <c r="I201" s="26">
        <v>6</v>
      </c>
      <c r="J201" s="12">
        <v>2129.1</v>
      </c>
      <c r="K201" s="26">
        <f>H201/I201/J201</f>
        <v>0.772783492242419</v>
      </c>
    </row>
    <row r="202" ht="25" customHeight="1" spans="1:7">
      <c r="A202" s="22"/>
      <c r="B202" s="21"/>
      <c r="C202" s="27" t="s">
        <v>214</v>
      </c>
      <c r="D202" s="28" t="s">
        <v>97</v>
      </c>
      <c r="E202" s="29"/>
      <c r="F202" s="29"/>
      <c r="G202" s="30"/>
    </row>
    <row r="203" ht="25" customHeight="1" spans="1:7">
      <c r="A203" s="22"/>
      <c r="B203" s="21"/>
      <c r="C203" s="21" t="s">
        <v>215</v>
      </c>
      <c r="D203" s="7" t="s">
        <v>216</v>
      </c>
      <c r="E203" s="7">
        <v>1296</v>
      </c>
      <c r="F203" s="7">
        <v>1303</v>
      </c>
      <c r="G203" s="7">
        <v>1323</v>
      </c>
    </row>
    <row r="204" ht="25" customHeight="1" spans="1:7">
      <c r="A204" s="22"/>
      <c r="B204" s="21"/>
      <c r="C204" s="35"/>
      <c r="D204" s="7" t="s">
        <v>217</v>
      </c>
      <c r="E204" s="7">
        <v>1617</v>
      </c>
      <c r="F204" s="7">
        <v>1477</v>
      </c>
      <c r="G204" s="7">
        <v>1498</v>
      </c>
    </row>
    <row r="205" ht="25" customHeight="1" spans="1:7">
      <c r="A205" s="22"/>
      <c r="B205" s="21"/>
      <c r="C205" s="21"/>
      <c r="D205" s="7" t="s">
        <v>218</v>
      </c>
      <c r="E205" s="7">
        <v>1922</v>
      </c>
      <c r="F205" s="7">
        <v>1904</v>
      </c>
      <c r="G205" s="7">
        <v>1965</v>
      </c>
    </row>
    <row r="206" ht="25" customHeight="1" spans="1:11">
      <c r="A206" s="22"/>
      <c r="B206" s="21"/>
      <c r="C206" s="21"/>
      <c r="D206" s="7" t="s">
        <v>219</v>
      </c>
      <c r="E206" s="7">
        <v>947</v>
      </c>
      <c r="F206" s="7">
        <v>1175</v>
      </c>
      <c r="G206" s="7">
        <v>1202</v>
      </c>
      <c r="H206" s="12" t="s">
        <v>5</v>
      </c>
      <c r="I206" s="12" t="s">
        <v>6</v>
      </c>
      <c r="J206" s="12" t="s">
        <v>13</v>
      </c>
      <c r="K206" s="12" t="s">
        <v>14</v>
      </c>
    </row>
    <row r="207" ht="25" customHeight="1" spans="1:11">
      <c r="A207" s="22"/>
      <c r="B207" s="21"/>
      <c r="C207" s="21"/>
      <c r="D207" s="7" t="s">
        <v>14</v>
      </c>
      <c r="E207" s="7">
        <f>SUM(E203:E206)</f>
        <v>5782</v>
      </c>
      <c r="F207" s="7">
        <f>SUM(F203:F206)</f>
        <v>5859</v>
      </c>
      <c r="G207" s="7">
        <f>SUM(G203:G206)</f>
        <v>5988</v>
      </c>
      <c r="H207" s="26">
        <f>G207*3+F207*2+E207</f>
        <v>35464</v>
      </c>
      <c r="I207" s="26">
        <v>6</v>
      </c>
      <c r="J207" s="12">
        <v>2129.1</v>
      </c>
      <c r="K207" s="26">
        <f>H207/I207/J207</f>
        <v>2.77613389068934</v>
      </c>
    </row>
    <row r="208" ht="25" customHeight="1" spans="1:7">
      <c r="A208" s="22"/>
      <c r="B208" s="21"/>
      <c r="C208" s="21" t="s">
        <v>220</v>
      </c>
      <c r="D208" s="7" t="s">
        <v>221</v>
      </c>
      <c r="E208" s="7">
        <v>1304</v>
      </c>
      <c r="F208" s="7">
        <v>1320</v>
      </c>
      <c r="G208" s="7">
        <v>1425</v>
      </c>
    </row>
    <row r="209" ht="25" customHeight="1" spans="1:7">
      <c r="A209" s="22"/>
      <c r="B209" s="21"/>
      <c r="C209" s="21"/>
      <c r="D209" s="7" t="s">
        <v>222</v>
      </c>
      <c r="E209" s="7">
        <v>1645</v>
      </c>
      <c r="F209" s="7">
        <v>1561</v>
      </c>
      <c r="G209" s="7">
        <v>1699</v>
      </c>
    </row>
    <row r="210" ht="25" customHeight="1" spans="1:7">
      <c r="A210" s="22"/>
      <c r="B210" s="21"/>
      <c r="C210" s="21"/>
      <c r="D210" s="7" t="s">
        <v>223</v>
      </c>
      <c r="E210" s="7">
        <v>1610</v>
      </c>
      <c r="F210" s="7">
        <v>1582</v>
      </c>
      <c r="G210" s="7">
        <v>1595</v>
      </c>
    </row>
    <row r="211" ht="25" customHeight="1" spans="1:7">
      <c r="A211" s="22"/>
      <c r="B211" s="21"/>
      <c r="C211" s="21"/>
      <c r="D211" s="7" t="s">
        <v>224</v>
      </c>
      <c r="E211" s="7">
        <v>1378</v>
      </c>
      <c r="F211" s="7">
        <v>1420</v>
      </c>
      <c r="G211" s="7">
        <v>1445</v>
      </c>
    </row>
    <row r="212" ht="25" customHeight="1" spans="1:7">
      <c r="A212" s="22"/>
      <c r="B212" s="21"/>
      <c r="C212" s="21"/>
      <c r="D212" s="7" t="s">
        <v>225</v>
      </c>
      <c r="E212" s="7">
        <v>1337</v>
      </c>
      <c r="F212" s="7">
        <v>1346</v>
      </c>
      <c r="G212" s="7">
        <v>1401</v>
      </c>
    </row>
    <row r="213" ht="25" customHeight="1" spans="1:7">
      <c r="A213" s="22"/>
      <c r="B213" s="21"/>
      <c r="C213" s="21"/>
      <c r="D213" s="7" t="s">
        <v>226</v>
      </c>
      <c r="E213" s="7">
        <v>1271</v>
      </c>
      <c r="F213" s="7">
        <v>1060</v>
      </c>
      <c r="G213" s="7">
        <v>804</v>
      </c>
    </row>
    <row r="214" ht="25" customHeight="1" spans="1:11">
      <c r="A214" s="22"/>
      <c r="B214" s="21"/>
      <c r="C214" s="21"/>
      <c r="D214" s="7" t="s">
        <v>227</v>
      </c>
      <c r="E214" s="7">
        <v>1186</v>
      </c>
      <c r="F214" s="7">
        <v>1227</v>
      </c>
      <c r="G214" s="7">
        <v>1367</v>
      </c>
      <c r="H214" s="12" t="s">
        <v>5</v>
      </c>
      <c r="I214" s="12" t="s">
        <v>6</v>
      </c>
      <c r="J214" s="12" t="s">
        <v>13</v>
      </c>
      <c r="K214" s="12" t="s">
        <v>14</v>
      </c>
    </row>
    <row r="215" ht="25" customHeight="1" spans="1:11">
      <c r="A215" s="22"/>
      <c r="B215" s="21"/>
      <c r="C215" s="21"/>
      <c r="D215" s="7" t="s">
        <v>14</v>
      </c>
      <c r="E215" s="7">
        <f>SUM(E208:E214)</f>
        <v>9731</v>
      </c>
      <c r="F215" s="7">
        <f>SUM(F208:F214)</f>
        <v>9516</v>
      </c>
      <c r="G215" s="7">
        <f>SUM(G208:G214)</f>
        <v>9736</v>
      </c>
      <c r="H215" s="12">
        <f>G215*3+F215*2+E215</f>
        <v>57971</v>
      </c>
      <c r="I215" s="26">
        <v>6</v>
      </c>
      <c r="J215" s="12">
        <v>2129.1</v>
      </c>
      <c r="K215" s="12">
        <f>H215/I215/J215</f>
        <v>4.5379894478105</v>
      </c>
    </row>
    <row r="216" ht="49" customHeight="1" spans="1:14">
      <c r="A216" s="22"/>
      <c r="B216" s="12" t="s">
        <v>137</v>
      </c>
      <c r="C216" s="12"/>
      <c r="D216" s="12" t="s">
        <v>75</v>
      </c>
      <c r="E216" s="12">
        <f>SUM(E200,E207,E215)</f>
        <v>17250</v>
      </c>
      <c r="F216" s="12">
        <f>SUM(F200,F207,F215)</f>
        <v>17059</v>
      </c>
      <c r="G216" s="12">
        <f>SUM(G200,G207,G215)</f>
        <v>17313</v>
      </c>
      <c r="H216" s="12">
        <f>E216*1+F216*2+G216*3</f>
        <v>103307</v>
      </c>
      <c r="I216" s="12">
        <v>6</v>
      </c>
      <c r="J216" s="12">
        <v>2129.1</v>
      </c>
      <c r="K216" s="12">
        <f>H216/I216/J216</f>
        <v>8.08690683074225</v>
      </c>
      <c r="M216" s="48" t="s">
        <v>185</v>
      </c>
      <c r="N216" s="43"/>
    </row>
    <row r="217" ht="25" customHeight="1" spans="1:7">
      <c r="A217" s="22"/>
      <c r="B217" s="21" t="s">
        <v>228</v>
      </c>
      <c r="C217" s="21" t="s">
        <v>229</v>
      </c>
      <c r="D217" s="28" t="s">
        <v>97</v>
      </c>
      <c r="E217" s="29"/>
      <c r="F217" s="29"/>
      <c r="G217" s="30"/>
    </row>
    <row r="218" ht="25" customHeight="1" spans="1:11">
      <c r="A218" s="22"/>
      <c r="B218" s="21"/>
      <c r="C218" s="27" t="s">
        <v>230</v>
      </c>
      <c r="D218" s="7" t="s">
        <v>231</v>
      </c>
      <c r="E218" s="7">
        <v>1653</v>
      </c>
      <c r="F218" s="7">
        <v>1607</v>
      </c>
      <c r="G218" s="7">
        <v>1590</v>
      </c>
      <c r="H218" s="12" t="s">
        <v>5</v>
      </c>
      <c r="I218" s="12" t="s">
        <v>6</v>
      </c>
      <c r="J218" s="12" t="s">
        <v>13</v>
      </c>
      <c r="K218" s="12" t="s">
        <v>14</v>
      </c>
    </row>
    <row r="219" ht="25" customHeight="1" spans="1:11">
      <c r="A219" s="22"/>
      <c r="B219" s="21"/>
      <c r="C219" s="27" t="s">
        <v>14</v>
      </c>
      <c r="D219" s="28"/>
      <c r="E219" s="29"/>
      <c r="F219" s="29"/>
      <c r="G219" s="30"/>
      <c r="H219">
        <f>G218*3+F218*2+E218</f>
        <v>9637</v>
      </c>
      <c r="I219" s="26">
        <v>6</v>
      </c>
      <c r="J219" s="12">
        <v>2129.1</v>
      </c>
      <c r="K219">
        <f>H219/I219/J219</f>
        <v>0.754387612919387</v>
      </c>
    </row>
    <row r="220" ht="25" customHeight="1" spans="1:11">
      <c r="A220" s="22"/>
      <c r="B220" s="21"/>
      <c r="C220" s="27" t="s">
        <v>232</v>
      </c>
      <c r="D220" s="7" t="s">
        <v>233</v>
      </c>
      <c r="E220" s="7">
        <v>1325</v>
      </c>
      <c r="F220" s="7">
        <v>1285</v>
      </c>
      <c r="G220" s="7">
        <v>1349</v>
      </c>
      <c r="H220" s="12" t="s">
        <v>5</v>
      </c>
      <c r="I220" s="12" t="s">
        <v>6</v>
      </c>
      <c r="J220" s="12" t="s">
        <v>13</v>
      </c>
      <c r="K220" s="12" t="s">
        <v>14</v>
      </c>
    </row>
    <row r="221" ht="25" customHeight="1" spans="1:11">
      <c r="A221" s="22"/>
      <c r="B221" s="21"/>
      <c r="C221" s="27" t="s">
        <v>14</v>
      </c>
      <c r="D221" s="28"/>
      <c r="E221" s="29"/>
      <c r="F221" s="29"/>
      <c r="G221" s="30"/>
      <c r="H221">
        <f>G220*3+F220*2+E220</f>
        <v>7942</v>
      </c>
      <c r="I221" s="26">
        <v>6</v>
      </c>
      <c r="J221" s="12">
        <v>2129.1</v>
      </c>
      <c r="K221">
        <f>H221/I221/J221</f>
        <v>0.621702440780925</v>
      </c>
    </row>
    <row r="222" ht="25" customHeight="1" spans="1:11">
      <c r="A222" s="22"/>
      <c r="B222" s="21"/>
      <c r="C222" s="27" t="s">
        <v>234</v>
      </c>
      <c r="D222" s="7" t="s">
        <v>235</v>
      </c>
      <c r="E222" s="7">
        <v>1124</v>
      </c>
      <c r="F222" s="7">
        <v>1045</v>
      </c>
      <c r="G222" s="7">
        <v>1129</v>
      </c>
      <c r="H222" s="12" t="s">
        <v>5</v>
      </c>
      <c r="I222" s="12" t="s">
        <v>6</v>
      </c>
      <c r="J222" s="12" t="s">
        <v>13</v>
      </c>
      <c r="K222" s="12" t="s">
        <v>14</v>
      </c>
    </row>
    <row r="223" ht="25" customHeight="1" spans="1:11">
      <c r="A223" s="22"/>
      <c r="B223" s="21"/>
      <c r="C223" s="27" t="s">
        <v>14</v>
      </c>
      <c r="D223" s="28"/>
      <c r="E223" s="29"/>
      <c r="F223" s="29"/>
      <c r="G223" s="30"/>
      <c r="H223" s="26">
        <f>G222*3+F222*2+E222</f>
        <v>6601</v>
      </c>
      <c r="I223" s="26">
        <v>6</v>
      </c>
      <c r="J223" s="12">
        <v>2129.1</v>
      </c>
      <c r="K223" s="26">
        <f>H223/I223/J223</f>
        <v>0.516728508133327</v>
      </c>
    </row>
    <row r="224" ht="25" customHeight="1" spans="1:7">
      <c r="A224" s="22"/>
      <c r="B224" s="21"/>
      <c r="C224" s="27" t="s">
        <v>236</v>
      </c>
      <c r="D224" s="28" t="s">
        <v>97</v>
      </c>
      <c r="E224" s="29"/>
      <c r="F224" s="29"/>
      <c r="G224" s="30"/>
    </row>
    <row r="225" ht="25" customHeight="1" spans="1:7">
      <c r="A225" s="22"/>
      <c r="B225" s="21"/>
      <c r="C225" s="21" t="s">
        <v>237</v>
      </c>
      <c r="D225" s="7" t="s">
        <v>238</v>
      </c>
      <c r="E225" s="7">
        <v>1707</v>
      </c>
      <c r="F225" s="7">
        <v>1521</v>
      </c>
      <c r="G225" s="7">
        <v>1788</v>
      </c>
    </row>
    <row r="226" ht="25" customHeight="1" spans="1:7">
      <c r="A226" s="22"/>
      <c r="B226" s="21"/>
      <c r="C226" s="35"/>
      <c r="D226" s="7" t="s">
        <v>239</v>
      </c>
      <c r="E226" s="7">
        <v>1983</v>
      </c>
      <c r="F226" s="7">
        <v>1702</v>
      </c>
      <c r="G226" s="7">
        <v>1769</v>
      </c>
    </row>
    <row r="227" ht="25" customHeight="1" spans="1:7">
      <c r="A227" s="22"/>
      <c r="B227" s="21"/>
      <c r="C227" s="21"/>
      <c r="D227" s="7" t="s">
        <v>240</v>
      </c>
      <c r="E227" s="7">
        <v>1661</v>
      </c>
      <c r="F227" s="7">
        <v>1783</v>
      </c>
      <c r="G227" s="7">
        <v>1729</v>
      </c>
    </row>
    <row r="228" ht="25" customHeight="1" spans="1:7">
      <c r="A228" s="22"/>
      <c r="B228" s="21"/>
      <c r="C228" s="21"/>
      <c r="D228" s="7" t="s">
        <v>241</v>
      </c>
      <c r="E228" s="7">
        <v>1710</v>
      </c>
      <c r="F228" s="7">
        <v>1535</v>
      </c>
      <c r="G228" s="7">
        <v>1514</v>
      </c>
    </row>
    <row r="229" ht="25" customHeight="1" spans="1:7">
      <c r="A229" s="22"/>
      <c r="B229" s="21"/>
      <c r="C229" s="21"/>
      <c r="D229" s="7" t="s">
        <v>242</v>
      </c>
      <c r="E229" s="7">
        <v>1873</v>
      </c>
      <c r="F229" s="7">
        <v>1762</v>
      </c>
      <c r="G229" s="7">
        <v>1714</v>
      </c>
    </row>
    <row r="230" ht="25" customHeight="1" spans="1:7">
      <c r="A230" s="22"/>
      <c r="B230" s="21"/>
      <c r="C230" s="21"/>
      <c r="D230" s="7" t="s">
        <v>243</v>
      </c>
      <c r="E230" s="7">
        <v>1878</v>
      </c>
      <c r="F230" s="7">
        <v>1905</v>
      </c>
      <c r="G230" s="7">
        <v>1762</v>
      </c>
    </row>
    <row r="231" ht="25" customHeight="1" spans="1:7">
      <c r="A231" s="22"/>
      <c r="B231" s="21"/>
      <c r="C231" s="21"/>
      <c r="D231" s="7" t="s">
        <v>244</v>
      </c>
      <c r="E231" s="7">
        <v>1812</v>
      </c>
      <c r="F231" s="7">
        <v>1961</v>
      </c>
      <c r="G231" s="7">
        <v>1835</v>
      </c>
    </row>
    <row r="232" ht="25" customHeight="1" spans="1:7">
      <c r="A232" s="22"/>
      <c r="B232" s="21"/>
      <c r="C232" s="21"/>
      <c r="D232" s="7" t="s">
        <v>245</v>
      </c>
      <c r="E232" s="7">
        <v>1377</v>
      </c>
      <c r="F232" s="7">
        <v>1445</v>
      </c>
      <c r="G232" s="7">
        <v>1377</v>
      </c>
    </row>
    <row r="233" ht="25" customHeight="1" spans="1:7">
      <c r="A233" s="22"/>
      <c r="B233" s="21"/>
      <c r="C233" s="21"/>
      <c r="D233" s="7" t="s">
        <v>246</v>
      </c>
      <c r="E233" s="7">
        <v>1755</v>
      </c>
      <c r="F233" s="7">
        <v>1676</v>
      </c>
      <c r="G233" s="7">
        <v>1638</v>
      </c>
    </row>
    <row r="234" ht="25" customHeight="1" spans="1:7">
      <c r="A234" s="22"/>
      <c r="B234" s="21"/>
      <c r="C234" s="21"/>
      <c r="D234" s="7" t="s">
        <v>247</v>
      </c>
      <c r="E234" s="7">
        <v>2396</v>
      </c>
      <c r="F234" s="7">
        <v>2069</v>
      </c>
      <c r="G234" s="7">
        <v>1863</v>
      </c>
    </row>
    <row r="235" ht="25" customHeight="1" spans="1:7">
      <c r="A235" s="22"/>
      <c r="B235" s="21"/>
      <c r="C235" s="21"/>
      <c r="D235" s="7" t="s">
        <v>248</v>
      </c>
      <c r="E235" s="7">
        <v>1738</v>
      </c>
      <c r="F235" s="7">
        <v>1731</v>
      </c>
      <c r="G235" s="7">
        <v>1648</v>
      </c>
    </row>
    <row r="236" ht="25" customHeight="1" spans="1:7">
      <c r="A236" s="22"/>
      <c r="B236" s="21"/>
      <c r="C236" s="21"/>
      <c r="D236" s="7" t="s">
        <v>249</v>
      </c>
      <c r="E236" s="7">
        <v>1813</v>
      </c>
      <c r="F236" s="7">
        <v>1857</v>
      </c>
      <c r="G236" s="7">
        <v>1731</v>
      </c>
    </row>
    <row r="237" ht="25" customHeight="1" spans="1:7">
      <c r="A237" s="22"/>
      <c r="B237" s="21"/>
      <c r="C237" s="21"/>
      <c r="D237" s="7" t="s">
        <v>250</v>
      </c>
      <c r="E237" s="7">
        <v>1445</v>
      </c>
      <c r="F237" s="7">
        <v>1376</v>
      </c>
      <c r="G237" s="7">
        <v>1455</v>
      </c>
    </row>
    <row r="238" ht="25" customHeight="1" spans="1:7">
      <c r="A238" s="22"/>
      <c r="B238" s="21"/>
      <c r="C238" s="21"/>
      <c r="D238" s="7" t="s">
        <v>251</v>
      </c>
      <c r="E238" s="7">
        <v>2635</v>
      </c>
      <c r="F238" s="7">
        <v>2203</v>
      </c>
      <c r="G238" s="7">
        <v>2379</v>
      </c>
    </row>
    <row r="239" ht="25" customHeight="1" spans="1:11">
      <c r="A239" s="22"/>
      <c r="B239" s="21"/>
      <c r="C239" s="21"/>
      <c r="D239" s="7" t="s">
        <v>252</v>
      </c>
      <c r="E239" s="7">
        <v>1509</v>
      </c>
      <c r="F239" s="7">
        <v>1422</v>
      </c>
      <c r="G239" s="7">
        <v>1447</v>
      </c>
      <c r="H239" s="12" t="s">
        <v>5</v>
      </c>
      <c r="I239" s="12" t="s">
        <v>6</v>
      </c>
      <c r="J239" s="12" t="s">
        <v>13</v>
      </c>
      <c r="K239" s="12" t="s">
        <v>14</v>
      </c>
    </row>
    <row r="240" ht="25" customHeight="1" spans="1:14">
      <c r="A240" s="22"/>
      <c r="B240" s="21"/>
      <c r="C240" s="21"/>
      <c r="D240" s="7" t="s">
        <v>14</v>
      </c>
      <c r="E240" s="7">
        <f>SUM(E225:E239)</f>
        <v>27292</v>
      </c>
      <c r="F240" s="7">
        <f>SUM(F225:F239)</f>
        <v>25948</v>
      </c>
      <c r="G240" s="7">
        <f>SUM(G225:G239)</f>
        <v>25649</v>
      </c>
      <c r="H240" s="12">
        <f>G240*3+F240*2+E240</f>
        <v>156135</v>
      </c>
      <c r="I240" s="26">
        <v>6</v>
      </c>
      <c r="J240" s="12">
        <v>2129.1</v>
      </c>
      <c r="K240" s="12">
        <f>H240/I240/J240</f>
        <v>12.2223005025598</v>
      </c>
      <c r="M240" s="46"/>
      <c r="N240" s="46"/>
    </row>
    <row r="241" ht="48" customHeight="1" spans="1:14">
      <c r="A241" s="22"/>
      <c r="B241" s="12" t="s">
        <v>137</v>
      </c>
      <c r="C241" s="12"/>
      <c r="D241" s="12" t="s">
        <v>75</v>
      </c>
      <c r="E241" s="12">
        <f>SUM(E218,E220,E222,E240)</f>
        <v>31394</v>
      </c>
      <c r="F241" s="12">
        <f>SUM(F218,F220,F222,F240)</f>
        <v>29885</v>
      </c>
      <c r="G241" s="12">
        <f>SUM(G218,G220,G222,G240)</f>
        <v>29717</v>
      </c>
      <c r="H241" s="12">
        <f>E241*1+F241*2+G241*3</f>
        <v>180315</v>
      </c>
      <c r="I241" s="12">
        <v>6</v>
      </c>
      <c r="J241" s="12">
        <v>2129.1</v>
      </c>
      <c r="K241" s="12">
        <f>H241/I241/J241</f>
        <v>14.1151190643934</v>
      </c>
      <c r="M241" s="47" t="s">
        <v>253</v>
      </c>
      <c r="N241" s="31"/>
    </row>
    <row r="247" ht="38" customHeight="1" spans="2:15">
      <c r="B247" s="31" t="s">
        <v>254</v>
      </c>
      <c r="C247" s="31"/>
      <c r="D247" s="31"/>
      <c r="E247" s="31"/>
      <c r="F247" s="31"/>
      <c r="G247" s="31"/>
      <c r="H247" s="31"/>
      <c r="I247" s="31"/>
      <c r="J247" s="31"/>
      <c r="K247" s="31">
        <f>SUM(K6,K8,K12,K22,K29,K33,K35,K38,K41,K43,K46,K61,K67,K71,K75,K78,K127,K145,K174,K199,K216,K241)</f>
        <v>142.849639127644</v>
      </c>
      <c r="L247" s="31"/>
      <c r="N247" s="47" t="s">
        <v>255</v>
      </c>
      <c r="O247" s="31"/>
    </row>
  </sheetData>
  <mergeCells count="87">
    <mergeCell ref="B6:C6"/>
    <mergeCell ref="B7:C7"/>
    <mergeCell ref="B8:C8"/>
    <mergeCell ref="B12:C12"/>
    <mergeCell ref="B22:C22"/>
    <mergeCell ref="B29:C29"/>
    <mergeCell ref="B33:C33"/>
    <mergeCell ref="B34:C34"/>
    <mergeCell ref="B35:C35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61:C61"/>
    <mergeCell ref="B67:C67"/>
    <mergeCell ref="B71:C71"/>
    <mergeCell ref="B75:C75"/>
    <mergeCell ref="B78:C78"/>
    <mergeCell ref="D86:G86"/>
    <mergeCell ref="D87:G87"/>
    <mergeCell ref="D88:G88"/>
    <mergeCell ref="D89:G89"/>
    <mergeCell ref="M127:N127"/>
    <mergeCell ref="D169:G169"/>
    <mergeCell ref="M174:N174"/>
    <mergeCell ref="D179:G179"/>
    <mergeCell ref="D187:G187"/>
    <mergeCell ref="D189:G189"/>
    <mergeCell ref="D191:G191"/>
    <mergeCell ref="D193:G193"/>
    <mergeCell ref="D198:G198"/>
    <mergeCell ref="M199:N199"/>
    <mergeCell ref="D201:G201"/>
    <mergeCell ref="D202:G202"/>
    <mergeCell ref="M216:N216"/>
    <mergeCell ref="D217:G217"/>
    <mergeCell ref="D219:G219"/>
    <mergeCell ref="D221:G221"/>
    <mergeCell ref="D223:G223"/>
    <mergeCell ref="D224:G224"/>
    <mergeCell ref="M240:N240"/>
    <mergeCell ref="M241:N241"/>
    <mergeCell ref="B247:J247"/>
    <mergeCell ref="K247:L247"/>
    <mergeCell ref="N247:O247"/>
    <mergeCell ref="A2:A78"/>
    <mergeCell ref="A79:A241"/>
    <mergeCell ref="B79:B126"/>
    <mergeCell ref="B128:B144"/>
    <mergeCell ref="B146:B173"/>
    <mergeCell ref="B175:B198"/>
    <mergeCell ref="B200:B215"/>
    <mergeCell ref="B217:B240"/>
    <mergeCell ref="C79:C82"/>
    <mergeCell ref="C90:C92"/>
    <mergeCell ref="C94:C97"/>
    <mergeCell ref="C99:C117"/>
    <mergeCell ref="C121:C125"/>
    <mergeCell ref="C128:C130"/>
    <mergeCell ref="C132:C134"/>
    <mergeCell ref="C138:C139"/>
    <mergeCell ref="C141:C143"/>
    <mergeCell ref="C146:C158"/>
    <mergeCell ref="C161:C163"/>
    <mergeCell ref="C170:C172"/>
    <mergeCell ref="C175:C177"/>
    <mergeCell ref="C180:C184"/>
    <mergeCell ref="C194:C195"/>
    <mergeCell ref="C203:C206"/>
    <mergeCell ref="C208:C214"/>
    <mergeCell ref="C225:C240"/>
    <mergeCell ref="B2:C5"/>
    <mergeCell ref="B9:C11"/>
    <mergeCell ref="B13:C21"/>
    <mergeCell ref="B23:C28"/>
    <mergeCell ref="B30:C32"/>
    <mergeCell ref="B36:C37"/>
    <mergeCell ref="B47:C60"/>
    <mergeCell ref="B62:C66"/>
    <mergeCell ref="B76:C77"/>
    <mergeCell ref="B72:C74"/>
    <mergeCell ref="B68:C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PCY</cp:lastModifiedBy>
  <dcterms:created xsi:type="dcterms:W3CDTF">2025-03-05T02:30:00Z</dcterms:created>
  <dcterms:modified xsi:type="dcterms:W3CDTF">2025-11-24T02:35:33Z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2615F6DA08AD4F839675BB98865B4C98_13</vt:lpwstr>
  </property>
  <property fmtid="{D5CDD505-2E9C-101B-9397-08002B2CF9AE}" pid="3" name="KSOProductBuildVer">
    <vt:lpwstr>2052-12.1.0.23125</vt:lpwstr>
  </property>
</Properties>
</file>